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3.bin" ContentType="application/vnd.openxmlformats-officedocument.oleObject"/>
  <Override PartName="/xl/drawings/drawing5.xml" ContentType="application/vnd.openxmlformats-officedocument.drawing+xml"/>
  <Override PartName="/xl/embeddings/oleObject4.bin" ContentType="application/vnd.openxmlformats-officedocument.oleObject"/>
  <Override PartName="/xl/drawings/drawing6.xml" ContentType="application/vnd.openxmlformats-officedocument.drawing+xml"/>
  <Override PartName="/xl/embeddings/oleObject5.bin" ContentType="application/vnd.openxmlformats-officedocument.oleObject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klyns\OneDrive\00_Trabalho\Assessorias\Prefeituras\MATINHA\01. Novas Obras\Ginasios e Quadras\069097-25 Construcao de Espaco Esportivo\04. Orcamentos\"/>
    </mc:Choice>
  </mc:AlternateContent>
  <bookViews>
    <workbookView xWindow="936" yWindow="0" windowWidth="22104" windowHeight="11040" tabRatio="867" activeTab="3"/>
  </bookViews>
  <sheets>
    <sheet name="ITENS RELEVANCIA" sheetId="196" r:id="rId1"/>
    <sheet name="ORC TOTAL" sheetId="1" r:id="rId2"/>
    <sheet name="Resumo" sheetId="19" r:id="rId3"/>
    <sheet name="COMPOSIÇÃO" sheetId="186" r:id="rId4"/>
    <sheet name="CRONOGRAMA" sheetId="35" r:id="rId5"/>
    <sheet name="CURVA ABC" sheetId="170" r:id="rId6"/>
    <sheet name="ENC. SOCIAIS" sheetId="193" r:id="rId7"/>
    <sheet name="BDI GERAL" sheetId="21" r:id="rId8"/>
    <sheet name="BDI DIF." sheetId="192" state="hidden" r:id="rId9"/>
    <sheet name="MAPA COTAÇÕES" sheetId="195" r:id="rId10"/>
  </sheets>
  <definedNames>
    <definedName name="_Fill" localSheetId="0" hidden="1">#REF!</definedName>
    <definedName name="_Fill" localSheetId="9" hidden="1">#REF!</definedName>
    <definedName name="_Fill" hidden="1">#REF!</definedName>
    <definedName name="_xlnm._FilterDatabase" localSheetId="3" hidden="1">COMPOSIÇÃO!$A$12:$N$42</definedName>
    <definedName name="_xlnm._FilterDatabase" localSheetId="5" hidden="1">'CURVA ABC'!$D$10:$N$37</definedName>
    <definedName name="_xlnm._FilterDatabase" localSheetId="0" hidden="1">'ITENS RELEVANCIA'!$D$10:$N$37</definedName>
    <definedName name="_xlnm._FilterDatabase" localSheetId="1" hidden="1">'ORC TOTAL'!$A$10:$L$156</definedName>
    <definedName name="_Regression_Int">1</definedName>
    <definedName name="_xlnm.Print_Area" localSheetId="8">'BDI DIF.'!$A$1:$B$33</definedName>
    <definedName name="_xlnm.Print_Area" localSheetId="7">'BDI GERAL'!$A$1:$B$36</definedName>
    <definedName name="_xlnm.Print_Area" localSheetId="3">COMPOSIÇÃO!$C$1:$L$266</definedName>
    <definedName name="_xlnm.Print_Area" localSheetId="4">CRONOGRAMA!$A$1:$H$58</definedName>
    <definedName name="_xlnm.Print_Area" localSheetId="5">'CURVA ABC'!$D$1:$N$94</definedName>
    <definedName name="_xlnm.Print_Area" localSheetId="6">'ENC. SOCIAIS'!$A$1:$D$46</definedName>
    <definedName name="_xlnm.Print_Area" localSheetId="0">'ITENS RELEVANCIA'!$D$1:$N$94</definedName>
    <definedName name="_xlnm.Print_Area" localSheetId="9">'MAPA COTAÇÕES'!$A$1:$G$40</definedName>
    <definedName name="_xlnm.Print_Area" localSheetId="1">'ORC TOTAL'!$D$1:$L$152</definedName>
    <definedName name="_xlnm.Print_Area" localSheetId="2">Resumo!$A$1:$G$41</definedName>
    <definedName name="Capa" localSheetId="3" hidden="1">{#N/A,#N/A,FALSE,"ET-CAPA";#N/A,#N/A,FALSE,"ET-PAG1";#N/A,#N/A,FALSE,"ET-PAG2";#N/A,#N/A,FALSE,"ET-PAG3";#N/A,#N/A,FALSE,"ET-PAG4";#N/A,#N/A,FALSE,"ET-PAG5"}</definedName>
    <definedName name="Capa" localSheetId="9" hidden="1">{#N/A,#N/A,FALSE,"ET-CAPA";#N/A,#N/A,FALSE,"ET-PAG1";#N/A,#N/A,FALSE,"ET-PAG2";#N/A,#N/A,FALSE,"ET-PAG3";#N/A,#N/A,FALSE,"ET-PAG4";#N/A,#N/A,FALSE,"ET-PAG5"}</definedName>
    <definedName name="Capa" hidden="1">{#N/A,#N/A,FALSE,"ET-CAPA";#N/A,#N/A,FALSE,"ET-PAG1";#N/A,#N/A,FALSE,"ET-PAG2";#N/A,#N/A,FALSE,"ET-PAG3";#N/A,#N/A,FALSE,"ET-PAG4";#N/A,#N/A,FALSE,"ET-PAG5"}</definedName>
    <definedName name="COTACAO">'MAPA COTAÇÕES'!$A$11:$G$36</definedName>
    <definedName name="COTAÇÃO_COD">'MAPA COTAÇÕES'!$A:$A</definedName>
    <definedName name="COTAÇÃO_DESC">'MAPA COTAÇÕES'!$B:$B</definedName>
    <definedName name="COTAÇÃO_UND">'MAPA COTAÇÕES'!$C:$C</definedName>
    <definedName name="COTAÇÃO_VLR">'MAPA COTAÇÕES'!$D:$D</definedName>
    <definedName name="CPUSER" localSheetId="9">'MAPA COTAÇÕES'!$B$11:$G$16</definedName>
    <definedName name="INSU.ORSE_COD" localSheetId="0">#REF!</definedName>
    <definedName name="INSU.ORSE_COD">#REF!</definedName>
    <definedName name="INSU.ORSE_DESC" localSheetId="0">#REF!</definedName>
    <definedName name="INSU.ORSE_DESC">#REF!</definedName>
    <definedName name="INSU.ORSE_UND" localSheetId="0">#REF!</definedName>
    <definedName name="INSU.ORSE_UND">#REF!</definedName>
    <definedName name="INSU.ORSE_VLR" localSheetId="0">#REF!</definedName>
    <definedName name="INSU.ORSE_VLR">#REF!</definedName>
    <definedName name="INSU.SEINFRA_COD" localSheetId="0">#REF!</definedName>
    <definedName name="INSU.SEINFRA_COD">#REF!</definedName>
    <definedName name="INSU.SEINFRA_DESC" localSheetId="0">#REF!</definedName>
    <definedName name="INSU.SEINFRA_DESC">#REF!</definedName>
    <definedName name="INSU.SEINFRA_UND" localSheetId="0">#REF!</definedName>
    <definedName name="INSU.SEINFRA_UND">#REF!</definedName>
    <definedName name="INSU.SEINFRA_VLR" localSheetId="0">#REF!</definedName>
    <definedName name="INSU.SEINFRA_VLR">#REF!</definedName>
    <definedName name="INSU.SICRO_COD" localSheetId="0">#REF!</definedName>
    <definedName name="INSU.SICRO_COD">#REF!</definedName>
    <definedName name="INSU.SICRO_DESC" localSheetId="0">#REF!</definedName>
    <definedName name="INSU.SICRO_DESC">#REF!</definedName>
    <definedName name="INSU.SICRO_UND" localSheetId="0">#REF!</definedName>
    <definedName name="INSU.SICRO_UND">#REF!</definedName>
    <definedName name="INSU.SICRO_VLR" localSheetId="0">#REF!</definedName>
    <definedName name="INSU.SICRO_VLR">#REF!</definedName>
    <definedName name="INSU.SINAPI_COD" localSheetId="0">#REF!</definedName>
    <definedName name="INSU.SINAPI_COD">#REF!</definedName>
    <definedName name="INSU.SINAPI_DESC" localSheetId="0">#REF!</definedName>
    <definedName name="INSU.SINAPI_DESC">#REF!</definedName>
    <definedName name="INSU.SINAPI_UND" localSheetId="0">#REF!</definedName>
    <definedName name="INSU.SINAPI_UND">#REF!</definedName>
    <definedName name="INSU.SINAPI_VLR" localSheetId="0">#REF!</definedName>
    <definedName name="INSU.SINAPI_VLR">#REF!</definedName>
    <definedName name="Print_Area" localSheetId="9">'MAPA COTAÇÕES'!$A$3:$C$16</definedName>
    <definedName name="SERV.ORSE_COD" localSheetId="0">#REF!</definedName>
    <definedName name="SERV.ORSE_COD">#REF!</definedName>
    <definedName name="SERV.ORSE_DESC" localSheetId="0">#REF!</definedName>
    <definedName name="SERV.ORSE_DESC">#REF!</definedName>
    <definedName name="SERV.ORSE_UND" localSheetId="0">#REF!</definedName>
    <definedName name="SERV.ORSE_UND">#REF!</definedName>
    <definedName name="SERV.ORSE_VLR" localSheetId="0">#REF!</definedName>
    <definedName name="SERV.ORSE_VLR">#REF!</definedName>
    <definedName name="SERV.SEINFRA_COD" localSheetId="0">#REF!</definedName>
    <definedName name="SERV.SEINFRA_COD">#REF!</definedName>
    <definedName name="SERV.SEINFRA_DESC" localSheetId="0">#REF!</definedName>
    <definedName name="SERV.SEINFRA_DESC">#REF!</definedName>
    <definedName name="SERV.SEINFRA_UND" localSheetId="0">#REF!</definedName>
    <definedName name="SERV.SEINFRA_UND">#REF!</definedName>
    <definedName name="SERV.SEINFRA_VLR" localSheetId="0">#REF!</definedName>
    <definedName name="SERV.SEINFRA_VLR">#REF!</definedName>
    <definedName name="SERV.SINAPI_COD" localSheetId="0">#REF!</definedName>
    <definedName name="SERV.SINAPI_COD">#REF!</definedName>
    <definedName name="SERV.SINAPI_DESC" localSheetId="0">#REF!</definedName>
    <definedName name="SERV.SINAPI_DESC">#REF!</definedName>
    <definedName name="SERV.SINAPI_UND" localSheetId="0">#REF!</definedName>
    <definedName name="SERV.SINAPI_UND">#REF!</definedName>
    <definedName name="SERV.SINAPI_VLR" localSheetId="0">#REF!</definedName>
    <definedName name="SERV.SINAPI_VLR">#REF!</definedName>
    <definedName name="_xlnm.Print_Titles" localSheetId="3">COMPOSIÇÃO!$1:$12</definedName>
    <definedName name="_xlnm.Print_Titles" localSheetId="4">CRONOGRAMA!$A:$C,CRONOGRAMA!$1:$12</definedName>
    <definedName name="_xlnm.Print_Titles" localSheetId="5">'CURVA ABC'!$1:$10</definedName>
    <definedName name="_xlnm.Print_Titles" localSheetId="0">'ITENS RELEVANCIA'!$1:$10</definedName>
    <definedName name="_xlnm.Print_Titles" localSheetId="9">'MAPA COTAÇÕES'!$8:$10</definedName>
    <definedName name="_xlnm.Print_Titles" localSheetId="1">'ORC TOTAL'!$1:$10</definedName>
    <definedName name="wrn.GERAL." localSheetId="3" hidden="1">{#N/A,#N/A,FALSE,"ET-CAPA";#N/A,#N/A,FALSE,"ET-PAG1";#N/A,#N/A,FALSE,"ET-PAG2";#N/A,#N/A,FALSE,"ET-PAG3";#N/A,#N/A,FALSE,"ET-PAG4";#N/A,#N/A,FALSE,"ET-PAG5"}</definedName>
    <definedName name="wrn.GERAL." localSheetId="9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GERAL2" localSheetId="3" hidden="1">{#N/A,#N/A,FALSE,"ET-CAPA";#N/A,#N/A,FALSE,"ET-PAG1";#N/A,#N/A,FALSE,"ET-PAG2";#N/A,#N/A,FALSE,"ET-PAG3";#N/A,#N/A,FALSE,"ET-PAG4";#N/A,#N/A,FALSE,"ET-PAG5"}</definedName>
    <definedName name="wrn.GERAL2" localSheetId="9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0" i="186" l="1"/>
  <c r="K219" i="186"/>
  <c r="K218" i="186"/>
  <c r="K217" i="186"/>
  <c r="K216" i="186"/>
  <c r="K215" i="186"/>
  <c r="K214" i="186"/>
  <c r="K213" i="186"/>
  <c r="K212" i="186"/>
  <c r="K211" i="186"/>
  <c r="K210" i="186"/>
  <c r="K208" i="186"/>
  <c r="K207" i="186"/>
  <c r="K206" i="186"/>
  <c r="K205" i="186"/>
  <c r="K204" i="186"/>
  <c r="K203" i="186"/>
  <c r="K202" i="186"/>
  <c r="K201" i="186"/>
  <c r="K200" i="186"/>
  <c r="K199" i="186"/>
  <c r="K198" i="186"/>
  <c r="K196" i="186"/>
  <c r="K195" i="186"/>
  <c r="K194" i="186"/>
  <c r="K192" i="186"/>
  <c r="K191" i="186"/>
  <c r="K190" i="186"/>
  <c r="K189" i="186"/>
  <c r="K187" i="186"/>
  <c r="K186" i="186"/>
  <c r="K185" i="186"/>
  <c r="K184" i="186"/>
  <c r="K182" i="186"/>
  <c r="K181" i="186"/>
  <c r="K180" i="186"/>
  <c r="K179" i="186"/>
  <c r="K177" i="186"/>
  <c r="K176" i="186"/>
  <c r="K175" i="186"/>
  <c r="K173" i="186"/>
  <c r="K172" i="186"/>
  <c r="K171" i="186"/>
  <c r="K170" i="186"/>
  <c r="K168" i="186"/>
  <c r="K167" i="186"/>
  <c r="K166" i="186"/>
  <c r="K165" i="186"/>
  <c r="K163" i="186"/>
  <c r="K162" i="186"/>
  <c r="K161" i="186"/>
  <c r="K160" i="186"/>
  <c r="K158" i="186"/>
  <c r="K157" i="186"/>
  <c r="K156" i="186"/>
  <c r="K154" i="186"/>
  <c r="K153" i="186"/>
  <c r="K152" i="186"/>
  <c r="K151" i="186"/>
  <c r="K150" i="186"/>
  <c r="K149" i="186"/>
  <c r="K148" i="186"/>
  <c r="K146" i="186"/>
  <c r="K145" i="186"/>
  <c r="K144" i="186"/>
  <c r="K143" i="186"/>
  <c r="K141" i="186"/>
  <c r="K140" i="186"/>
  <c r="K139" i="186"/>
  <c r="K138" i="186"/>
  <c r="K136" i="186"/>
  <c r="K135" i="186"/>
  <c r="K134" i="186"/>
  <c r="K133" i="186"/>
  <c r="K131" i="186"/>
  <c r="K130" i="186"/>
  <c r="K129" i="186"/>
  <c r="K128" i="186"/>
  <c r="K126" i="186"/>
  <c r="K125" i="186"/>
  <c r="K124" i="186"/>
  <c r="K123" i="186"/>
  <c r="K121" i="186"/>
  <c r="K120" i="186"/>
  <c r="K119" i="186"/>
  <c r="K118" i="186"/>
  <c r="K116" i="186"/>
  <c r="K115" i="186"/>
  <c r="K114" i="186"/>
  <c r="K113" i="186"/>
  <c r="K108" i="186"/>
  <c r="K111" i="186"/>
  <c r="K110" i="186"/>
  <c r="K109" i="186"/>
  <c r="K106" i="186"/>
  <c r="K105" i="186"/>
  <c r="K104" i="186"/>
  <c r="K102" i="186"/>
  <c r="K101" i="186"/>
  <c r="K100" i="186"/>
  <c r="K99" i="186"/>
  <c r="K97" i="186"/>
  <c r="K96" i="186"/>
  <c r="K95" i="186"/>
  <c r="K93" i="186"/>
  <c r="K92" i="186"/>
  <c r="K91" i="186"/>
  <c r="K89" i="186"/>
  <c r="K88" i="186"/>
  <c r="K87" i="186"/>
  <c r="K86" i="186"/>
  <c r="K84" i="186"/>
  <c r="K83" i="186"/>
  <c r="K82" i="186"/>
  <c r="K81" i="186"/>
  <c r="K80" i="186"/>
  <c r="K79" i="186"/>
  <c r="K78" i="186"/>
  <c r="K76" i="186"/>
  <c r="K75" i="186"/>
  <c r="K74" i="186"/>
  <c r="K73" i="186"/>
  <c r="K72" i="186"/>
  <c r="K71" i="186"/>
  <c r="K70" i="186"/>
  <c r="K69" i="186"/>
  <c r="K68" i="186"/>
  <c r="K67" i="186"/>
  <c r="K66" i="186"/>
  <c r="K65" i="186"/>
  <c r="K64" i="186"/>
  <c r="K63" i="186"/>
  <c r="K62" i="186"/>
  <c r="K61" i="186"/>
  <c r="K59" i="186"/>
  <c r="K58" i="186"/>
  <c r="K57" i="186"/>
  <c r="K56" i="186"/>
  <c r="K55" i="186"/>
  <c r="K54" i="186"/>
  <c r="K52" i="186"/>
  <c r="K51" i="186"/>
  <c r="K50" i="186"/>
  <c r="K49" i="186"/>
  <c r="K47" i="186"/>
  <c r="K46" i="186"/>
  <c r="K45" i="186"/>
  <c r="K44" i="186"/>
  <c r="K43" i="186"/>
  <c r="K42" i="186"/>
  <c r="K40" i="186"/>
  <c r="K39" i="186"/>
  <c r="K38" i="186"/>
  <c r="K37" i="186"/>
  <c r="K35" i="186"/>
  <c r="K33" i="186"/>
  <c r="K32" i="186"/>
  <c r="K31" i="186"/>
  <c r="K30" i="186"/>
  <c r="K29" i="186"/>
  <c r="K27" i="186"/>
  <c r="K26" i="186"/>
  <c r="K25" i="186"/>
  <c r="K24" i="186"/>
  <c r="K23" i="186"/>
  <c r="K21" i="186"/>
  <c r="K20" i="186"/>
  <c r="K19" i="186"/>
  <c r="K18" i="186"/>
  <c r="K17" i="186"/>
  <c r="K36" i="186" l="1"/>
  <c r="J12" i="196"/>
  <c r="J13" i="196"/>
  <c r="J14" i="196"/>
  <c r="J11" i="196"/>
  <c r="B29" i="21" l="1"/>
  <c r="B18" i="21"/>
  <c r="E56" i="35" l="1"/>
  <c r="F56" i="35"/>
  <c r="G56" i="35"/>
  <c r="D56" i="35"/>
  <c r="D58" i="35" s="1"/>
  <c r="H13" i="35"/>
  <c r="H56" i="35" s="1"/>
  <c r="E41" i="19"/>
  <c r="K15" i="186"/>
  <c r="K14" i="186"/>
  <c r="G13" i="186"/>
  <c r="E58" i="35" l="1"/>
  <c r="F58" i="35" s="1"/>
  <c r="G58" i="35" s="1"/>
  <c r="K13" i="186"/>
  <c r="L11" i="1" l="1"/>
  <c r="L143" i="1" s="1"/>
  <c r="F13" i="19" l="1"/>
  <c r="F41" i="19"/>
  <c r="E39" i="19"/>
  <c r="G13" i="19" l="1"/>
</calcChain>
</file>

<file path=xl/sharedStrings.xml><?xml version="1.0" encoding="utf-8"?>
<sst xmlns="http://schemas.openxmlformats.org/spreadsheetml/2006/main" count="2734" uniqueCount="635">
  <si>
    <t>OBRA:</t>
  </si>
  <si>
    <t>ENDEREÇO:</t>
  </si>
  <si>
    <t>DATA BASE:</t>
  </si>
  <si>
    <t>ITEM</t>
  </si>
  <si>
    <t>DISCRIMINAÇÃO</t>
  </si>
  <si>
    <t>TOTAL 
COM BDI</t>
  </si>
  <si>
    <t>%</t>
  </si>
  <si>
    <t xml:space="preserve">TOTAL  </t>
  </si>
  <si>
    <t>COMPOSIÇÃO DA PARCELA DE BDI (BONIFICAÇÃO E DESPESAS INDIRETAS)</t>
  </si>
  <si>
    <t>DESONERAÇÃO DA MÃO DE OBRA</t>
  </si>
  <si>
    <t>Valores adotados com base no Acordão do TCU nº 2622/2013</t>
  </si>
  <si>
    <t>A - Administração Central</t>
  </si>
  <si>
    <t>B - Custos Financeiros</t>
  </si>
  <si>
    <t>C - Riscos</t>
  </si>
  <si>
    <t>D - Seguros e Garantias Contratuais</t>
  </si>
  <si>
    <t>ITENS RELATIVOS À ADMINISTRAÇÃO DA OBRA</t>
  </si>
  <si>
    <t xml:space="preserve">% </t>
  </si>
  <si>
    <t>E - Lucro Operacional</t>
  </si>
  <si>
    <t>LUCRO</t>
  </si>
  <si>
    <t>TRIBUTOS</t>
  </si>
  <si>
    <t>F - PIS</t>
  </si>
  <si>
    <t>G - COFINS</t>
  </si>
  <si>
    <t>I - CONTRIBUIÇÃO PREVIDENCIÁRIA SOBRE A RENDA BRUTA</t>
  </si>
  <si>
    <t>Assim, com base na fórmula proposta pelo acordão TCU nº 2622/2013, temos:</t>
  </si>
  <si>
    <t>BDI  COM TRIBUTOS (%)</t>
  </si>
  <si>
    <t>PLANILHA ORÇAMENTÁRIA</t>
  </si>
  <si>
    <t>FONTE</t>
  </si>
  <si>
    <t>CÓDIGO SERVIÇO</t>
  </si>
  <si>
    <t>DESCRIÇÃO DO SERVIÇO</t>
  </si>
  <si>
    <t>UNID</t>
  </si>
  <si>
    <t>QTDE TOTAL</t>
  </si>
  <si>
    <t>CUSTO UNIT.
R$</t>
  </si>
  <si>
    <t>CUSTO TOTAL 
R$</t>
  </si>
  <si>
    <t>TOTAL 
C/ BDI</t>
  </si>
  <si>
    <t>CPU</t>
  </si>
  <si>
    <t>SINAPI</t>
  </si>
  <si>
    <t/>
  </si>
  <si>
    <t>TOTAL</t>
  </si>
  <si>
    <t xml:space="preserve"> </t>
  </si>
  <si>
    <t>M2</t>
  </si>
  <si>
    <t>M3</t>
  </si>
  <si>
    <t>KG</t>
  </si>
  <si>
    <t>M</t>
  </si>
  <si>
    <t>MONTAGEM E DESMONTAGEM DE ANDAIME TUBULAR TIPO TORRE (EXCLUSIVE ANDAIME E LIMPEZA). AF_11/2017</t>
  </si>
  <si>
    <t>M3XKM</t>
  </si>
  <si>
    <t>PREPARO DE FUNDO DE VALA COM LARGURA MENOR QUE 1,5 M (ACERTO DO SOLO NATURAL). AF_08/2020</t>
  </si>
  <si>
    <t>EXECUÇÃO DE PASSEIO (CALÇADA) OU PISO DE CONCRETO COM CONCRETO MOLDADO IN LOCO, FEITO EM OBRA, ACABAMENTO CONVENCIONAL, ESPESSURA 8 CM, ARMADO. AF_08/2022</t>
  </si>
  <si>
    <t>CAIXA DE INSPEÇÃO PARA ATERRAMENTO, CIRCULAR, EM POLIETILENO, DIÂMETRO INTERNO = 0,3 M. AF_12/2020</t>
  </si>
  <si>
    <t>PLANILHA CURVA ABC</t>
  </si>
  <si>
    <t>ACUMULADO C/BDI</t>
  </si>
  <si>
    <t>% ACUM</t>
  </si>
  <si>
    <t>FAIXA</t>
  </si>
  <si>
    <t>CRONOGRAMA FÍSICO-FINANCEIRO</t>
  </si>
  <si>
    <t>SERVIÇOS</t>
  </si>
  <si>
    <t>ÍNDICE</t>
  </si>
  <si>
    <t>MÊS 01</t>
  </si>
  <si>
    <t>MÊS 02</t>
  </si>
  <si>
    <t>MÊS 03</t>
  </si>
  <si>
    <t>MÊS 04</t>
  </si>
  <si>
    <t>VALOR</t>
  </si>
  <si>
    <t>SERVIÇO</t>
  </si>
  <si>
    <t>% no PERÍODO</t>
  </si>
  <si>
    <t>H</t>
  </si>
  <si>
    <t>CHP</t>
  </si>
  <si>
    <t>CHI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</si>
  <si>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</si>
  <si>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</si>
  <si>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ARGAMASSA TRAÇO 1:1:6 (EM VOLUME DE CIMENTO, CAL E AREIA MÉDIA ÚMIDA) PARA EMBOÇO/MASSA ÚNICA/ASSENTAMENTO DE ALVENARIA DE VEDAÇÃO, PREPARO MANUAL. AF_08/2019</t>
  </si>
  <si>
    <t>MASSA ÚNICA, PARA RECEBIMENTO DE PINTURA, EM ARGAMASSA TRAÇO 1:2:8, PREPARO MANUAL, APLICADA MANUALMENTE EM FACES INTERNAS DE PAREDES, ESPESSURA DE 20MM, COM EXECUÇÃO DE TALISCAS. AF_06/2014</t>
  </si>
  <si>
    <t>CONTRAPISO EM ARGAMASSA TRAÇO 1:4 (CIMENTO E AREIA), PREPARO MANUAL, APLICADO EM ÁREAS SECAS SOBRE LAJE, NÃO ADERIDO, ACABAMENTO NÃO REFORÇADO, ESPESSURA 6CM. AF_07/2021</t>
  </si>
  <si>
    <t>CHAPISCO APLICADO EM ALVENARIAS E ESTRUTURAS DE CONCRETO INTERNAS, COM COLHER DE PEDREIRO.  ARGAMASSA TRAÇO 1:3 COM PREPARO MANUAL. AF_10/2022</t>
  </si>
  <si>
    <t>AUXILIAR DE ELETRICISTA COM ENCARGOS COMPLEMENTARES</t>
  </si>
  <si>
    <t>CARPINTEIRO DE FORMAS COM ENCARGOS COMPLEMENTARES</t>
  </si>
  <si>
    <t>PEDREIRO COM ENCARGOS COMPLEMENTARES</t>
  </si>
  <si>
    <t>SERVENTE COM ENCARGOS COMPLEMENTARES</t>
  </si>
  <si>
    <t>ESCAVAÇÃO MECANIZADA DE VALA COM PROFUNDIDADE ATÉ 1,5 M (MÉDIA MONTANTE E JUSANTE/UMA COMPOSIÇÃO POR TRECHO), RETROESCAV. (0,26 M3), LARGURA DE 0,8 M A 1,5 M, EM SOLO DE 1A CATEGORIA, LOCAIS COM BAIXO NÍVEL DE INTERFERÊNCIA. AF_02/2021</t>
  </si>
  <si>
    <t>PLACA VIBRATÓRIA REVERSÍVEL COM MOTOR 4 TEMPOS A GASOLINA, FORÇA CENTRÍFUGA DE 25 KN (2500 KGF), POTÊNCIA 5,5 CV - CHP DIURNO. AF_08/2015</t>
  </si>
  <si>
    <t>PLACA VIBRATÓRIA REVERSÍVEL COM MOTOR 4 TEMPOS A GASOLINA, FORÇA CENTRÍFUGA DE 25 KN (2500 KGF), POTÊNCIA 5,5 CV - CHI DIURNO. AF_08/2015</t>
  </si>
  <si>
    <t>ASSENTAMENTO DE GUIA (MEIO-FIO) EM TRECHO RETO, CONFECCIONADA EM CONCRETO PRÉ-FABRICADO, DIMENSÕES 39X6,5X6,5X19 CM (COMPRIMENTO X BASE INFERIOR X BASE SUPERIOR X ALTURA), PARA DELIMITAÇÃO DE JARDINS, PRAÇAS OU PASSEIOS. AF_05/2016</t>
  </si>
  <si>
    <t>CONCRETO FCK = 20MPA, TRAÇO 1:2,7:3 (EM MASSA SECA DE CIMENTO/ AREIA MÉDIA/ BRITA 1) - PREPARO MECÂNICO COM BETONEIRA 400 L. AF_05/2021</t>
  </si>
  <si>
    <t>CONCRETO FCK = 20MPA, TRAÇO 1:2,7:3 (EM MASSA SECA DE CIMENTO/ AREIA MÉDIA/ BRITA 1) - PREPARO MECÂNICO COM BETONEIRA 600 L. AF_05/2021</t>
  </si>
  <si>
    <t>LASTRO DE CONCRETO MAGRO, APLICADO EM PISOS, LAJES SOBRE SOLO OU RADIERS, ESPESSURA DE 5 CM. AF_07/2016</t>
  </si>
  <si>
    <t>CURSO DE CAPACITAÇÃO PARA ELETRICISTA (ENCARGOS COMPLEMENTARES) - HORISTA</t>
  </si>
  <si>
    <t>FABRICAÇÃO, MONTAGEM E DESMONTAGEM DE FÔRMA PARA VIGA BALDRAME, EM CHAPA DE MADEIRA COMPENSADA RESINADA, E=17 MM, 4 UTILIZAÇÕES. AF_06/2017</t>
  </si>
  <si>
    <t>ARMAÇÃO DE BLOCO, VIGA BALDRAME E SAPATA UTILIZANDO AÇO CA-60 DE 5 MM - MONTAGEM. AF_06/2017</t>
  </si>
  <si>
    <t>ARMAÇÃO DE BLOCO, VIGA BALDRAME OU SAPATA UTILIZANDO AÇO CA-50 DE 8 MM - MONTAGEM. AF_06/2017</t>
  </si>
  <si>
    <t>CONCRETAGEM DE BLOCOS DE COROAMENTO E VIGAS BALDRAME, FCK 30 MPA, COM USO DE JERICA  LANÇAMENTO, ADENSAMENTO E ACABAMENTO. AF_06/2017</t>
  </si>
  <si>
    <t>PEÇA RETANGULAR PRÉ-MOLDADA, VOLUME DE CONCRETO ACIMA DE 100 LITROS, TAXA DE AÇO APROXIMADA DE 30KG/M³. AF_01/2018</t>
  </si>
  <si>
    <t>CAIXA ENTERRADA ELÉTRICA RETANGULAR, EM ALVENARIA COM TIJOLOS CERÂMICOS MACIÇOS, FUNDO COM BRITA, DIMENSÕES INTERNAS: 0,3X0,3X0,3 M. AF_12/2020</t>
  </si>
  <si>
    <t>PLANTIO DE ARBUSTO OU  CERCA VIVA. AF_05/2018</t>
  </si>
  <si>
    <t>PLANTIO DE ÁRVORE ORNAMENTAL COM ALTURA DE MUDA MENOR OU IGUAL A 2,00 M. AF_05/2018</t>
  </si>
  <si>
    <t>PLANTIO DE ÁRVORE ORNAMENTAL COM ALTURA DE MUDA MAIOR QUE 2,00 M E MENOR OU IGUAL A 4,00 M. AF_05/2018</t>
  </si>
  <si>
    <t>REGULARIZAÇÃO E COMPACTAÇÃO DE SUBLEITO DE SOLO  PREDOMINANTEMENTE ARGILOSO. AF_11/2019</t>
  </si>
  <si>
    <t>ASSENTAMENTO DE POSTE DE CONCRETO COM COMPRIMENTO NOMINAL DE 10 M, CARGA NOMINAL MENOR OU IGUAL A 1000 DAN, ENGASTAMENTO SIMPLES COM 1,6 M DE SOLO (NÃO INCLUI FORNECIMENTO). AF_11/2019</t>
  </si>
  <si>
    <t>PINTURA COM TINTA ALQUÍDICA DE ACABAMENTO (ESMALTE SINTÉTICO FOSCO) APLICADA A ROLO OU PINCEL SOBRE SUPERFÍCIES METÁLICAS (EXCETO PERFIL) EXECUTADO EM OBRA (POR DEMÃO). AF_01/2020</t>
  </si>
  <si>
    <t>SUPORTE MÃO FRANCESA EM ACO, ABAS IGUAIS 40 CM, CAPACIDADE MINIMA 70 KG, BRANCO - FORNECIMENTO E INSTALAÇÃO. AF_01/2020</t>
  </si>
  <si>
    <t>PISO DE BORRACHA ESPORTIVO, ESPESSURA 15MM, ASSENTADO COM ARGAMASSA. AF_09/2020</t>
  </si>
  <si>
    <t>ALAMBRADO PARA QUADRA POLIESPORTIVA, ESTRUTURADO POR TUBOS DE ACO GALVANIZADO, (MONTANTES COM DIAMETRO 2", TRAVESSAS E ESCORAS COM DIÂMETRO 1 ¼), COM TELA DE ARAME GALVANIZADO, FIO 12 BWG E MALHA QUADRADA 5X5CM (EXCETO MURETA). AF_03/2021</t>
  </si>
  <si>
    <t>PINTURA DE PISO COM TINTA EPÓXI, APLICAÇÃO MANUAL, 2 DEMÃOS, INCLUSO PRIMER EPÓXI. AF_05/2021</t>
  </si>
  <si>
    <t>GRELHA DE FERRO FUNDIDO SIMPLES COM REQUADRO, 200 X 1000 MM, ASSENTADA COM ARGAMASSA 1 : 3 CIMENTO: AREIA - FORNECIMENTO E INSTALAÇÃO. AF_08/2021</t>
  </si>
  <si>
    <t>INSTALAÇÃO DE PERGOLADO DE MADEIRA, EM MAÇARANDUBA, ANGELIM OU EQUIVALENTE DA REGIÃO, FIXADO COM CONCRETO SOBRE SOLO. AF_11/2021</t>
  </si>
  <si>
    <t>ALVENARIA DE VEDAÇÃO DE BLOCOS CERÂMICOS FURADOS NA VERTICAL DE 14X19X39 CM (ESPESSURA 14 CM) E ARGAMASSA DE ASSENTAMENTO COM PREPARO MANUAL. AF_12/2021</t>
  </si>
  <si>
    <t>PLANTIO DE GRAMA ESMERALDA OU SÃO CARLOS OU CURITIBANA, EM PLACAS. AF_05/2022</t>
  </si>
  <si>
    <t>PAR</t>
  </si>
  <si>
    <t>I9149</t>
  </si>
  <si>
    <t>GRAMA SINTÉTICA ESPORTIVA PARA FUTEBOL EM POLIETILENO, COM ALTURA MINIMA DE 50MM, INCLUSO FORNECIMENTO E MONTAGEM, FRETE, GRANULO DE PNEU MAIS AREIA PARA AMORTECIMENTO, DEMARCAÇÃO EM GRAMA SINTETICA NA COR BRANCA, PROTEÇÃO UV E GARANTIA DE 5 ANOS</t>
  </si>
  <si>
    <t>TRAVES P/ FUTEBOL CAMPO C/ TUBO 4" COD.4015</t>
  </si>
  <si>
    <t>REDE OFICIAL P/FUTEBOL CAMPO, NYLON, FIO 3MM, MALHA 16, DIM:7,5X2,5M (COD.201 6)</t>
  </si>
  <si>
    <t>D</t>
  </si>
  <si>
    <t>REFLETOR SLIM LED 100W DE POTÊNCIA, BRANCO FRIO, 6500K, AUTOVOLT, MARCA G-LI GHT OU SIMILAR</t>
  </si>
  <si>
    <t xml:space="preserve">M     </t>
  </si>
  <si>
    <t xml:space="preserve">KG    </t>
  </si>
  <si>
    <t xml:space="preserve">L     </t>
  </si>
  <si>
    <t xml:space="preserve">M3    </t>
  </si>
  <si>
    <t xml:space="preserve">H     </t>
  </si>
  <si>
    <t xml:space="preserve">M2    </t>
  </si>
  <si>
    <t xml:space="preserve">MXMES </t>
  </si>
  <si>
    <t>INSUMOS</t>
  </si>
  <si>
    <t>Composição Espelho</t>
  </si>
  <si>
    <t>R$ UNIT.</t>
  </si>
  <si>
    <t>COEF.</t>
  </si>
  <si>
    <t>UNID.</t>
  </si>
  <si>
    <t>DESCRIÇÃO ITEM</t>
  </si>
  <si>
    <t>CÓDIGO
COMPOSIÇÃO</t>
  </si>
  <si>
    <t>CÓDIGOS</t>
  </si>
  <si>
    <t>TIPO
ITEM</t>
  </si>
  <si>
    <t>COMPOSIÇÃO DE PREÇO UNITÁRIO DE SERVIÇO</t>
  </si>
  <si>
    <t xml:space="preserve">UN </t>
  </si>
  <si>
    <t>UND</t>
  </si>
  <si>
    <t xml:space="preserve">ALCA PREFORMADA DE DISTRIBUICAO, EM ACO GALVANIZADO, PARA CONDUTORES DE ALUMINIO AWG 1/0 (CAA 6/1 OU CA 7 FIOS)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</si>
  <si>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ALIMENTACAO - HORISTA (COLETADO CAIXA - ENCARGOS COMPLEMENTARES)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</si>
  <si>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BUCHA DE NYLON SEM ABA S6, COM PARAFUSO DE 4,20 X 40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</si>
  <si>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 NU 50 MM2 MEIO-DURO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</si>
  <si>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</si>
  <si>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16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</si>
  <si>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</si>
  <si>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</si>
  <si>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4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</si>
  <si>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6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</si>
  <si>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MULTIPOLAR DE COBRE, FLEXIVEL, CLASSE 4 OU 5, ISOLACAO EM HEPR, COBERTURA EM PVC-ST2, ANTICHAMA BWF-B, 0,6/1 KV, 3 CONDUTORES DE 25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</si>
  <si>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CINTA CIRCULAR EM ACO GALVANIZADO DE 150 MM DE DIAMETRO PARA FIXACAO DE CAIXA MEDICAO, INCLUI PARAFUSOS E PORCAS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</si>
  <si>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C,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</si>
  <si>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E,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</si>
  <si>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CONDULETE DE ALUMINIO TIPO T, PARA ELETRODUTO ROSCAVEL DE 1", COM TAMPA CEGA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</si>
  <si>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COTOVELO 90 GRAUS DE FERRO GALVANIZADO, COM ROSCA BSP, DE 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</si>
  <si>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CRUZETA DE CONCRETO LEVE, COMP. 2000 MM SECAO, 90 X 90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</si>
  <si>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CURVA 90 GRAUS, LONGA, DE PVC RIGIDO ROSCAVEL, DE 1", PARA ELETRODUTO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</si>
  <si>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DESMOLDANTE PROTETOR PARA FORMAS DE MADEIRA, DE BASE OLEOSA EMULSIONADA EM AGUA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</si>
  <si>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DISPOSITIVO DPS CLASSE II, 1 POLO, TENSAO MAXIMA DE 175 V, CORRENTE MAXIMA DE *45*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</si>
  <si>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ELETRICISTA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</si>
  <si>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ROSCAVEL DE 1 ", SEM LUVA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</si>
  <si>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 DE PVC RIGIDO SOLDAVEL, CLASSE B, DE 32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</si>
  <si>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EPI - FAMILIA ELETRICISTA - HORISTA (ENCARGOS COMPLEMENTARES - COLETADO CAIXA)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</si>
  <si>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EXAMES - HORISTA (COLETADO CAIXA - ENCARGOS COMPLEMENTARES)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</si>
  <si>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FERRAMENTAS - FAMILIA ELETRICISTA - HORISTA (ENCARGOS COMPLEMENTARES - COLETADO CAIXA)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</si>
  <si>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FITA ISOLANTE ADESIVA ANTICHAMA, USO ATE 750 V, EM ROLO DE 19 MM X 5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</si>
  <si>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FUNDO ANTICORROSIVO PARA METAIS FERROSOS (ZARCAO)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</si>
  <si>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GEOTEXTIL NAO TECIDO AGULHADO DE FILAMENTOS CONTINUOS 100% POLIESTER, RESITENCIA A TRACAO = 14 KN/M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</si>
  <si>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HASTE DE ATERRAMENTO EM ACO COM 3,00 M DE COMPRIMENTO E DN = 3/4", REVESTIDA COM BAIXA CAMADA DE COBRE, SEM CONECTOR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</si>
  <si>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JUNCAO SIMPLES, PVC, 45 GRAUS, DN 100 X 100 MM, SERIE NORMAL PARA ESGOTO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</si>
  <si>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LOCACAO DE ANDAIME METALICO TUBULAR DE ENCAIXE, TIPO DE TORRE, CADA PAINEL COM LARGURA DE 1 ATE 1,5 M E ALTURA DE *1,00* M, INCLUINDO DIAGONAL, BARRAS DE LIGACAO, SAPATAS OU RODIZIOS E DEMAIS ITENS NECESSARIOS A MONTAGEM (NAO INCLUI INSTALACAO)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</si>
  <si>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NIPLE DE FERRO GALVANIZADO, COM ROSCA BSP, DE 2"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</si>
  <si>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 DE TABELAS DE BASQUETE EM COMPENSADO NAVAL, OFICIAL, 1800 X 1200 MM, INCLUINDO ARO DE METAL E REDE EM POLIPROPILENO 100% (SEM SUPORTE DE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</si>
  <si>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FRANCES M16 EM ACO GALVANIZADO, COMPRIMENTO = 45 MM, DIAMETRO = 16 MM, CABECA ABAULADA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</si>
  <si>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M16 EM ACO GALVANIZADO, COMPRIMENTO = 125 MM, DIAMETRO = 16 MM, ROSCA MAQUINA, CABECA QUADRADA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</si>
  <si>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M16 EM ACO GALVANIZADO, COMPRIMENTO = 150 MM, DIAMETRO = 16 MM, ROSCA MAQUINA, CABECA QUADRADA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</si>
  <si>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PEDRA BRITADA N. 0, OU PEDRISCO (4,8 A 9,5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</si>
  <si>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PEDRA BRITADA N. 1 (9,5 a 19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</si>
  <si>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PEDRA BRITADA N. 2 (19 A 38 MM) POSTO PEDREIRA/FORNECEDOR, SEM FRETE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</si>
  <si>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PONTALETE *7,5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</si>
  <si>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POSTE DE CONCRETO ARMADO DE SECAO CIRCULAR, EXTENSAO DE 10,00 M, RESISTENCIA DE 150 A 200 DAN, TIPO C-14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</si>
  <si>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PREGO DE ACO POLIDO COM CABECA 17 X 21 (2 X 11)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</si>
  <si>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PREGO DE ACO POLIDO COM CABECA 17 X 27 (2 1/2 X 11)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</si>
  <si>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SARRAFO *2,5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</si>
  <si>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- HORISTA (COLETADO CAIXA - ENCARGOS COMPLEMENTARES)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</si>
  <si>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16 MM2, 1 FURO E 1 COMPRESSAO, PARA PARAFUSO DE FIXACAO M6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</si>
  <si>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2,5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</si>
  <si>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A COMPRESSAO EM COBRE ESTANHADO PARA CABO 4 MM2, 1 FURO E 1 COMPRESSAO, PARA PARAFUSO DE FIXACAO M5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</si>
  <si>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TRANSPORTE - HORISTA (COLETADO CAIXA - ENCARGOS COMPLEMENTARES)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</si>
  <si>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ACO GALVANIZADO COM COSTURA, CLASSE MEDIA, DN 2", E = *3,65* MM, PESO *5,10* KG/M (NBR 5580)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</si>
  <si>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DRENO, CORRUGADO, ESPIRALADO, FLEXIVEL, PERFURADO, EM POLIETILENO DE ALTA DENSIDADE (PEAD), DN 100 MM, (4") PARA DRENAGEM - EM ROLO (NORMA DNIT 093/2006 - E.M)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</si>
  <si>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ALVENARIA ESTRUTURAL DE BLOCOS CERÂMICOS 14X19X39, (ESPESSURA DE 14 CM), UTILIZANDO COLHER DE PEDREIRO E ARGAMASSA DE ASSENTAMENTO COM PREPARO MANUAL. AF_03/2023</t>
  </si>
  <si>
    <t>PINTURA LÁTEX ACRÍLICA STANDARD, APLICAÇÃO MANUAL EM PAREDES, DUAS DEMÃOS. AF_04/2023</t>
  </si>
  <si>
    <t>C001</t>
  </si>
  <si>
    <t>C002</t>
  </si>
  <si>
    <t>C003</t>
  </si>
  <si>
    <t>C004</t>
  </si>
  <si>
    <t>C005</t>
  </si>
  <si>
    <t>C006</t>
  </si>
  <si>
    <t>C007</t>
  </si>
  <si>
    <t>C008</t>
  </si>
  <si>
    <t>C009</t>
  </si>
  <si>
    <t>C010</t>
  </si>
  <si>
    <t>C011</t>
  </si>
  <si>
    <t>COMPOSIÇÃO DE PREÇO UNITÁRIO AUXILIAR</t>
  </si>
  <si>
    <t>CPUAUX</t>
  </si>
  <si>
    <t>CA001</t>
  </si>
  <si>
    <t>ELETRICISTA COM ENCARGOS COMPLEMENTARES E ADICIONAL DE PERICULOSIDADE</t>
  </si>
  <si>
    <t xml:space="preserve">DISJUNTOR TERMOMAGNETICO PARA TRILHO DIN (IEC), MONOPOLAR, 6 - 32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</si>
  <si>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DISJUNTOR TERMOMAGNETICO PARA TRILHO DIN (IEC), TRIPOLAR, 10 - 50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</si>
  <si>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ELETRODUTO/DUTO PEAD FLEXIVEL PAREDE SIMPLES, CORRUGACAO HELICOIDAL, COR PRETA, SEM ROSCA, DE 1 1/2", CRC 680 N, PARA CABEAMENTO SUBTERRANEO (NBR 15715)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</si>
  <si>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ELETRODUTO/DUTO PEAD FLEXIVEL PAREDE SIMPLES, CORRUGACAO HELICOIDAL, COR PRETA, SEM ROSCA, DE 2", CRC 680 N, PARA CABEAMENTO SUBTERRANEO (NBR 15715)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</si>
  <si>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SUPORTE ISOLADOR PARA FIXAÇÃO DA CORDOALHA DE COBRE EM ALVENARIA OU CONCRETO - FORNECIMENTO E INSTALAÇÃO. AF_08/2023</t>
  </si>
  <si>
    <t>CONECTOR GRAMPO METÁLICO TIPO OLHAL, PARA SPDA, PARA HASTE DE ATERRAMENTO DE 3/4'' E CABOS DE 10 A 50 MM2 - FORNECIMENTO E INSTALAÇÃO. AF_08/2023</t>
  </si>
  <si>
    <t xml:space="preserve">TABUA NAO APARELHADA *2,5 X 20* CM, EM MACARANDUBA/MASSARANDUBA, ANGELIM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</si>
  <si>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FIXAÇÃO DE TUBOS HORIZONTAIS DE PVC ÁGUA, PVC ESGOTO, PVC ÁGUA PLUVIAL, CPVC, PPR, COBRE OU AÇO, DIÂMETROS MENORES OU IGUAIS A 40 MM, COM ABRAÇADEIRA METÁLICA RÍGIDA TIPO U PERFIL 1 1/4, FIXADA EM PERFILADO EM LAJE. AF_09/2023_PS</t>
  </si>
  <si>
    <t>FIXAÇÃO DE TUBOS HORIZONTAIS DE PVC ÁGUA, PVC ESGOTO, PVC ÁGUA PLUVIAL, CPVC, PPR, COBRE OU AÇO, DIÂMETROS MAIORES QUE 40 MM E MENORES OU IGUAIS A 75 MM, COM ABRAÇADEIRA METÁLICA RÍGIDA TIPO U PERFIL 2 1/2, FIXADA EM PERFILADO EM LAJE. AF_09/2023_PS</t>
  </si>
  <si>
    <t>PAVIMENTAÇÃO</t>
  </si>
  <si>
    <t>ALVENARIA E FECHAMENTO</t>
  </si>
  <si>
    <t>REVESTIMENTO</t>
  </si>
  <si>
    <t>PINTURA</t>
  </si>
  <si>
    <t>SERVIÇOS COMPLEMENTARES</t>
  </si>
  <si>
    <t>BDI GERAL</t>
  </si>
  <si>
    <t>H - ISSQN (40% DO VALOR DA MÃO DE OBRA)</t>
  </si>
  <si>
    <t>BDI DIFERENCIADO</t>
  </si>
  <si>
    <t>CÓDIGO</t>
  </si>
  <si>
    <t>DESCRIÇÃO</t>
  </si>
  <si>
    <t>HORISTA</t>
  </si>
  <si>
    <t>MENSALISTA</t>
  </si>
  <si>
    <t>GRUPO A</t>
  </si>
  <si>
    <t>A1</t>
  </si>
  <si>
    <t>A2</t>
  </si>
  <si>
    <t>A3</t>
  </si>
  <si>
    <t>A4</t>
  </si>
  <si>
    <t>A5</t>
  </si>
  <si>
    <t>INSS</t>
  </si>
  <si>
    <t>SESI</t>
  </si>
  <si>
    <t>SENAI</t>
  </si>
  <si>
    <t>INCRA</t>
  </si>
  <si>
    <t>SEBRAE</t>
  </si>
  <si>
    <t>SALÁRIO EDUCAÇÃO</t>
  </si>
  <si>
    <t>SEGURO CONTRA ACIDENTE DE TRABALHO</t>
  </si>
  <si>
    <t>A6</t>
  </si>
  <si>
    <t>A7</t>
  </si>
  <si>
    <t>A8</t>
  </si>
  <si>
    <t>A9</t>
  </si>
  <si>
    <t>A</t>
  </si>
  <si>
    <t>FGTS</t>
  </si>
  <si>
    <t>SECONCI</t>
  </si>
  <si>
    <t>GRUPO B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</si>
  <si>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</si>
  <si>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</si>
  <si>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</si>
  <si>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</si>
  <si>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</si>
  <si>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</si>
  <si>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</si>
  <si>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</si>
  <si>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</si>
  <si>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</si>
  <si>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</si>
  <si>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</si>
  <si>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</si>
  <si>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</si>
  <si>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</si>
  <si>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</si>
  <si>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</si>
  <si>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</si>
  <si>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</si>
  <si>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</si>
  <si>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</si>
  <si>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GRUPO C</t>
  </si>
  <si>
    <t>C</t>
  </si>
  <si>
    <t>C1</t>
  </si>
  <si>
    <t>C2</t>
  </si>
  <si>
    <t>C3</t>
  </si>
  <si>
    <t>C4</t>
  </si>
  <si>
    <t>C5</t>
  </si>
  <si>
    <t>GRUPO D</t>
  </si>
  <si>
    <t>D1</t>
  </si>
  <si>
    <t>D2</t>
  </si>
  <si>
    <t>AVISO PRÉVIO INDENIZADO</t>
  </si>
  <si>
    <t>AVISO PRÉVIO TRABALHADO</t>
  </si>
  <si>
    <t>FÉRIAS INDENIZADAS</t>
  </si>
  <si>
    <t>DEPÓSITO RESCISÃO SEM JUSTA CAUSA</t>
  </si>
  <si>
    <t>INDENIZAÇÃO ADICIONAL</t>
  </si>
  <si>
    <t>REINCIDÊNCIA DE GRUPO A SOBRE O GRUPO B</t>
  </si>
  <si>
    <t>REINCIDÊNCIA DE GRUPO A SOBRE AVISO PRÉVIO TRABALHADO E REINCIDÊNCIA DO FGTS SOBRE AVISO PRÉVIO INDENIZADO</t>
  </si>
  <si>
    <t>TOTAL (A + B + C + D)</t>
  </si>
  <si>
    <t>C/ BDI</t>
  </si>
  <si>
    <t>INSTALAÇÕES ELÉTRICAS</t>
  </si>
  <si>
    <t>C012</t>
  </si>
  <si>
    <t>C013</t>
  </si>
  <si>
    <t>C014</t>
  </si>
  <si>
    <t>C015</t>
  </si>
  <si>
    <t>INSUMO ORSE</t>
  </si>
  <si>
    <t>CA002</t>
  </si>
  <si>
    <t>COMPOSIÇÃO</t>
  </si>
  <si>
    <t>CARGA, MANOBRA E DESCARGA DE ENTULHO EM CAMINHÃO BASCULANTE 18 M³ - CARGA COM ESCAVADEIRA HIDRÁULICA  (CAÇAMBA DE 0,80 M³ / 111 HP) E DESCARGA LIVRE (UNIDADE: M3)</t>
  </si>
  <si>
    <t>TRANSPORTE COM CAMINHÃO BASCULANTE DE 18 M³, EM VIA URBANA PAVIMENTADA, DMT ATÉ 30 KM (UNIDADE: M3XKM)</t>
  </si>
  <si>
    <t>CABO DE COBRE FLEXÍVEL ISOLADO, 2,5 MM², ANTI-CHAMA 0,6/1,0 KV - FORNECIMENTO E INSTALAÇÃO</t>
  </si>
  <si>
    <t>CABO DE COBRE FLEXÍVEL ISOLADO, 4 MM², ANTI-CHAMA 0,6/1,0 KV - FORNECIMENTO E INSTALAÇÃO</t>
  </si>
  <si>
    <t>CABO DE COBRE FLEXÍVEL ISOLADO, 10 MM², ANTI-CHAMA 0,6/1,0 KV - FORNECIMENTO E INSTALAÇÃO</t>
  </si>
  <si>
    <t>CA003</t>
  </si>
  <si>
    <t>SINAPI 88264</t>
  </si>
  <si>
    <t xml:space="preserve">UND    </t>
  </si>
  <si>
    <t>SINAPI 91927</t>
  </si>
  <si>
    <t>SINAPI 91929</t>
  </si>
  <si>
    <t>SINAPI 91933</t>
  </si>
  <si>
    <t>SINAPI 95728</t>
  </si>
  <si>
    <t>SINAPI 93673</t>
  </si>
  <si>
    <t>ORSE 9041</t>
  </si>
  <si>
    <t>I</t>
  </si>
  <si>
    <t>II</t>
  </si>
  <si>
    <t>III</t>
  </si>
  <si>
    <t>V</t>
  </si>
  <si>
    <t>IV</t>
  </si>
  <si>
    <t>SINAPI 96624</t>
  </si>
  <si>
    <t>LASTRO COM MATERIAL GRANULAR (PEDRA BRITADA N.0), ESPESSURA DE 5 CM</t>
  </si>
  <si>
    <t>LASTRO COM MATERIAL GRANULAR (PEDRA BRITADA N.1), ESPESSURA DE 10 CM</t>
  </si>
  <si>
    <t>SINAPI 96622</t>
  </si>
  <si>
    <t>LASTRO COM MATERIAL GRANULAR (PÓ DE BRITA), ESPESSURA DE 5 CM</t>
  </si>
  <si>
    <t>SEINFRA C4849</t>
  </si>
  <si>
    <t>INSUMO SEINFRA</t>
  </si>
  <si>
    <t>SINAPI 103769</t>
  </si>
  <si>
    <t>TABELA DE BASQUETE DE COMPENSADO NAVAL, COM AROS, REDES E ESTRUTURA EM TUBO GALVANIZADO - FORNECIMENTO E INSTALAÇÃO.</t>
  </si>
  <si>
    <t>FUNDAÇÃO</t>
  </si>
  <si>
    <t>CAMPO DE FUTEBOL COM GRAMA SINTÉTICA</t>
  </si>
  <si>
    <t>ESCAVAÇÃO MANUAL DE VALA PARA FUNDAÇÃO</t>
  </si>
  <si>
    <t>COMPACTAÇÃO MECÂNICA DE SOLO, COM COMPACTADOR DE SOLOS TIPO PLACA VIBRATÓRIA</t>
  </si>
  <si>
    <t>ALVENARIA DE BLOCOS DE CONCRETO ESTRUTURAL 14X19X39 CM (ESPESSURA 14 CM)</t>
  </si>
  <si>
    <t>ESTRUTURA</t>
  </si>
  <si>
    <t>CHAPISCO APLICADO EM ALVENARIAS E ESTRUTURAS DE CONCRETO, COM COLHER DE PEDREIRO.  ARGAMASSA TRAÇO 1:3 COM PREPARO MANUAL.</t>
  </si>
  <si>
    <t>MEIA QUADRA DE BASQUETE</t>
  </si>
  <si>
    <t>PARQUINHO INFANTIL</t>
  </si>
  <si>
    <t>EQUIPAMENTOS</t>
  </si>
  <si>
    <t>PISTA DE CAMINHADA</t>
  </si>
  <si>
    <t>IMPLANTAÇÃO GERAL</t>
  </si>
  <si>
    <t>DRENAGEM</t>
  </si>
  <si>
    <t>MAPA DE COTAÇÕES</t>
  </si>
  <si>
    <t>ÍTEM</t>
  </si>
  <si>
    <t>MEDIANA</t>
  </si>
  <si>
    <t>FORNECEDOR 1</t>
  </si>
  <si>
    <t>FORNECEDOR 2</t>
  </si>
  <si>
    <t>FORNECEDOR 3</t>
  </si>
  <si>
    <t>COT-001</t>
  </si>
  <si>
    <t>COT-002</t>
  </si>
  <si>
    <t>COT-003</t>
  </si>
  <si>
    <t>COT-004</t>
  </si>
  <si>
    <t>COT-005</t>
  </si>
  <si>
    <t>COT-006</t>
  </si>
  <si>
    <t>-</t>
  </si>
  <si>
    <t>GANGORRA DUPLA</t>
  </si>
  <si>
    <t>CESTO DE LIXO</t>
  </si>
  <si>
    <t>PAREDE ESCALADA</t>
  </si>
  <si>
    <t>BANCO FIXO</t>
  </si>
  <si>
    <t>PLAY AVENTURA</t>
  </si>
  <si>
    <t>TOTAL SEM FRETE</t>
  </si>
  <si>
    <t>PERCENTUAL DO TOTAL SEM FRETE</t>
  </si>
  <si>
    <t>FRETE SÃO LUÍS</t>
  </si>
  <si>
    <t>FRETE PORTO ALEGRE</t>
  </si>
  <si>
    <t>CUSTO UNITÁRIO SEM FRETE</t>
  </si>
  <si>
    <t>CUSTO UNITÁRIO COM FRETE (SÃO LUÍS/MA)</t>
  </si>
  <si>
    <t>CUSTO UNITÁRIO COM FRETE (PORTO ALEGRE/RS)</t>
  </si>
  <si>
    <t>MÉDIA DE PREÇOS</t>
  </si>
  <si>
    <t>LÚDICO PARQUES</t>
  </si>
  <si>
    <t>PAREDE ESCALADA (2,00 X 1,80)M EM MADEIRA, REF. MODELO M111 DA LÚDICO PARQUES OU SIMILAR</t>
  </si>
  <si>
    <t>CESTO DE LIXO (0,60 X 0,60)M EM MADEIRA, REF. MODELO M313 DA LÚDICO PARQUES OU SIMILAR</t>
  </si>
  <si>
    <t>BANCO FIXO (0,70 X 1,50)M EM MADEIRA, REF. MODELO M312 DA LÚDICO PARQUES OU SIMILAR</t>
  </si>
  <si>
    <t>BDI GERAL:</t>
  </si>
  <si>
    <t>COT</t>
  </si>
  <si>
    <t>ESTACA BROCA DE CONCRETO (0,20 X 0,20) M, ESCAVAÇÃO MANUAL, COM TUBO DE AÇO GALVANIZADO DE 2"</t>
  </si>
  <si>
    <t>SINAPI 101175</t>
  </si>
  <si>
    <t>TOTAL DO BDI GERAL</t>
  </si>
  <si>
    <t>URBANIZAÇÃO E PAISAGISMO</t>
  </si>
  <si>
    <t xml:space="preserve">GRAMA SINTÉTICA ESPORTIVA PARA FUTEBOL EM POLIETILENO, COM ALTURA MINIMA DE 42 MM (FORNECIMENTO E COLOCAÇÃO) </t>
  </si>
  <si>
    <t>ESTRUTURA/SUPORTE OFICIAL P/TABELA DE BASQUETE EM TUBO AÇO GALVANIZADO D=5", H=3,05M PISO/ARO, PINTURA SINTÉTICA.(COD.4016)</t>
  </si>
  <si>
    <t>REFLETOR SLIM LED 200W DE POTÊNCIA, BRANCO FRIO, 6500K, AUTOVOLT, MARCA G-LI GHT OU SIMILAR</t>
  </si>
  <si>
    <t>EXECUÇÃO DE PASSEIO (CALÇADA) OU PISO DE CONCRETO COM CONCRETO MOLDADO IN LOCO, FEITO EM OBRA, ACABAMENTO CONVENCIONAL, ESPESSURA 6 CM</t>
  </si>
  <si>
    <t>SINAPI 94992</t>
  </si>
  <si>
    <t>INSTALAÇÕES HIDRÁULICAS</t>
  </si>
  <si>
    <t>TUBO, PVC, SOLDÁVEL, DN 25MM - FORNECIMENTO E INSTALAÇÃO</t>
  </si>
  <si>
    <t>TUBO, PVC, SOLDÁVEL, DN 32MM - FORNECIMENTO E INSTALAÇÃO</t>
  </si>
  <si>
    <t>JOELHO 90 GRAUS, PVC, SOLDÁVEL, DN 25MM - FORNECIMENTO E INSTALAÇÃO</t>
  </si>
  <si>
    <t>JOELHO 90 GRAUS COM BUCHA DE LATÃO, PVC, SOLDÁVEL, DN 25MM, X 3/4 - FORNECIMENTO E INSTALAÇÃO</t>
  </si>
  <si>
    <t>CURVA 90 GRAUS, PVC, SOLDÁVEL, DN 25MM - FORNECIMENTO E INSTALAÇÃO</t>
  </si>
  <si>
    <t>TÊ DE REDUÇÃO, PVC, SOLDÁVEL, DN 32MM X 25MM - FORNECIMENTO E INSTALAÇÃO</t>
  </si>
  <si>
    <t>LUVA DE REDUÇÃO, PVC, SOLDÁVEL, DN 32MM X 25MM - FORNECIMENTO E INSTALAÇÃO</t>
  </si>
  <si>
    <t>TORNEIRA CROMADA 1/2 OU 3/4 PARA JARDIM - FORNECIMENTO E INSTALAÇÃO</t>
  </si>
  <si>
    <t>JUNÇÃO DUPLA DE PVC, SÉRIE NORMAL, DN 100 X 100 X 100 MM - FORNECIMENTO E INSTALAÇÃO</t>
  </si>
  <si>
    <t>SINAPI 99264</t>
  </si>
  <si>
    <t>CAIXA ENTERRADA RETANGULAR, EM ALVENARIA COM BLOCOS DE CONCRETO, TAMPA EM CONCRETO COM GRELHA, DIMENSÕES INTERNAS: 0,8X0,6X0,5 M PARA REDE DE DRENAGEM</t>
  </si>
  <si>
    <t>SINAPI 102690</t>
  </si>
  <si>
    <t>DRENO ESPINHA DE PEIXE (SEÇÃO 0,40 X 0,20 M), COM TUBO DE PEAD CORRUGADO PERFURADO, DN 100 MM, ENCHIMENTO COM BRITA, ENVOLVIDO COM MANTA GEOTÊXTIL, INCLUSIVE CONEXÕES</t>
  </si>
  <si>
    <t>TUBO PVC, SÉRIE R, ÁGUA PLUVIAL, DN 100 MM - FORNECIMENTO E INSTALAÇÃO</t>
  </si>
  <si>
    <t>PINTURA DE DEMARCAÇÃO DE FAIXA COM TINTA EPÓXI, E = 5 CM, APLICAÇÃO MANUAL</t>
  </si>
  <si>
    <t>BALANÇO DUPLO</t>
  </si>
  <si>
    <t>ORSE</t>
  </si>
  <si>
    <t>BALANÇO DUPLO EM MADEIRA, REF. MODELO M117 DA LÚDICO PARQUES OU SIMILAR - FORNECIMENTO E MONTAGEM</t>
  </si>
  <si>
    <t>CONSTRUÇÃO DE CAMPO DE FUTEBOL COM GRAMA SINTÉTICA, MEIA QUADRA DE BASQUETE, PARQUINHO INFANTIL E PISTA DE CAMINHADA (TIPO A)</t>
  </si>
  <si>
    <t>SINAPI 97601 + PRÓPRIA</t>
  </si>
  <si>
    <t>PAREDE ESCALADA (2,00 X 1,80)M EM MADEIRA PINUS OU EUCALIPTO TRATADO, COM ACABAMENTO EM VERNIZ FOSCO, REF. MODELO M111 DA LÚDICO PARQUES OU SIMILAR - FORNECIMENTO E MONTAGEM</t>
  </si>
  <si>
    <t>GANGORRA DUPLA (3,00 X 2,50)M EM MADEIRA PINUS OU EUCALIPTO TRATADO, COM ACABAMENTO EM VERNIZ FOSCO, REF. MODELO M128 DA LÚDICO PARQUES OU SIMILAR - FORNECIMENTO E MONTAGEM</t>
  </si>
  <si>
    <t>GANGORRA DUPLA EM MADEIRA, REF. MODELO M128 DA LÚDICO PARQUES OU SIMILAR</t>
  </si>
  <si>
    <t>BRINQUEDO (4,00 X 5,00)M EM MADEIRA PINUS OU EUCALIPTO TRATADO, COM ACABAMENTO EM VERNIZ FOSCO, CONTENDO 1 CASINHA, 1 RAMPA DE ACESSO, 1 ESCORREGADOR, 1 ESCADA DE MARINHEIRO E 2 BALANÇOS, REF. MODELO M220 DA LÚDICO PARQUES OU SIMILAR</t>
  </si>
  <si>
    <t>BRINQUEDO EM MADEIRA CONTENDO 1 CASINHA, 1 RAMPA DE ACESSO, 1 ESCORREGADOR, 1 ESCADA DE MARINHEIRO E 2 BALANÇOS, REF. MODELO M220 DA LÚDICO PARQUES OU SIMILAR</t>
  </si>
  <si>
    <t>BANCO FIXO (0,70 X 1,50)M EM MADEIRA PINUS OU EUCALIPTO TRATADO, COM ACABAMENTO EM VERNIZ FOSCO, REF. MODELO M312 DA LÚDICO PARQUES OU SIMILAR - FORNECIMENTO E MONTAGEM</t>
  </si>
  <si>
    <t>CESTO DE LIXO (0,60 X 0,60)M EM MADEIRA  PINUS OU EUCALIPTO TRATADO, COM ACABAMENTO EM VERNIZ FOSCO, REF. MODELO M313 DA LÚDICO PARQUES OU SIMILAR - FORNECIMENTO E MONTAGEM</t>
  </si>
  <si>
    <t>BALANÇO DUPLO (1,50 X 3,00)M EM MADEIRA  PINUS OU EUCALIPTO TRATADO, COM ACABAMENTO EM VERNIZ FOSCO, REF. MODELO M117 DA LÚDICO PARQUES OU SIMILAR - FORNECIMENTO E MONTAGEM</t>
  </si>
  <si>
    <t>POSTE EM CONCRETO ARMADO SEÇÃO CIRCULAR 200/10, TIPO C-14 COM 6 REFLETORES EM LED 200W FIXADOS EM CRUZETA DE CONCRETO - FORNECIMENTO E INSTALAÇÃO</t>
  </si>
  <si>
    <t>POSTE EM CONCRETO ARMADO SEÇÃO CIRCULAR 200/10, TIPO C-14 COM 3 REFLETORES EM LED 200W FIXADOS EM CRUZETA DE CONCRETO - FORNECIMENTO E INSTALAÇÃO</t>
  </si>
  <si>
    <t>REFLETOR EM ALUMÍNIO, DE SUPORTE E ALÇA, COM LÂMPADA EM LED 100W DE POTÊNCIA - FORNECIMENTO E INSTALAÇÃO</t>
  </si>
  <si>
    <t>SINAPI 97601</t>
  </si>
  <si>
    <t>DISJUNTOR TRIPOLAR TIPO DIN, CORRENTE NOMINAL DE 25A - FORNECIMENTO E INSTALAÇÃO</t>
  </si>
  <si>
    <t>SINAPI 93670</t>
  </si>
  <si>
    <t>DISJUNTOR MONOPOLAR TIPO DIN, CORRENTE NOMINAL DE 16A - FORNECIMENTO E INSTALAÇÃO</t>
  </si>
  <si>
    <t>SINAPI 93654</t>
  </si>
  <si>
    <t>DISJUNTOR MONOPOLAR TIPO DIN, CORRENTE NOMINAL DE 20A - FORNECIMENTO E INSTALAÇÃO</t>
  </si>
  <si>
    <t>SINAPI 93655</t>
  </si>
  <si>
    <t>ELETRODUTO RÍGIDO SOLDÁVEL, PVC, DN 32 MM (1"), APARENTE - FORNECIMENTO E INSTALAÇÃO</t>
  </si>
  <si>
    <t>SINAPI 97667</t>
  </si>
  <si>
    <t>SINAPI 97668</t>
  </si>
  <si>
    <t>ELETRODUTO FLEXÍVEL CORRUGADO, PEAD, DN 50 (1 1/2"), PARA REDE ENTERRADA DE DISTRIBUIÇÃO DE ENERGIA ELÉTRICA - FORNECIMENTO E INSTALAÇÃO</t>
  </si>
  <si>
    <t>ELETRODUTO FLEXÍVEL CORRUGADO, PEAD, DN 63 (2"), PARA REDE ENTERRADA DE DISTRIBUIÇÃO DE ENERGIA ELÉTRICA - FORNECIMENTO E INSTALAÇÃO</t>
  </si>
  <si>
    <t>ELETRODUTO RÍGIDO ROSCÁVEL, PVC, DN 32 MM (1"), APARENTE - FORNECIMENTO E INSTALAÇÃO</t>
  </si>
  <si>
    <t>SINAPI 95728 + 91864</t>
  </si>
  <si>
    <t>SINAPI 91917</t>
  </si>
  <si>
    <t>CURVA LONGA 90 GRAUS PARA ELETRODUTO, PVC, ROSCÁVEL, DN 32 MM (1") - FORNECIMENTO E INSTALAÇÃO</t>
  </si>
  <si>
    <t>DISJUNTOR TRIPOLAR TIPO DIN, CORRENTE NOMINAL DE 70A - FORNECIMENTO E INSTALAÇÃO</t>
  </si>
  <si>
    <t>DISJUNTOR TRIPOLAR 70 A, PADRÃO DIN (LINHA BRANCA), CURVA DE DISPARO C, CORRENTE DE INTERRUPÇÃO 10KA, REF.: SIEMENS 5SX1 OU SIMILAR.</t>
  </si>
  <si>
    <t>DISPOSITIVO DE PROTEÇÃO CONTRA SURTO 45 KA, 175 V, TIPO AC - FORNECIMENTO E INSTALAÇÃO</t>
  </si>
  <si>
    <t>CA004</t>
  </si>
  <si>
    <t>SINAPI 101553</t>
  </si>
  <si>
    <t>ALÇA PREFORMADA DE DISTRIBUIÇÃO, EM  AÇO GALVANIZADO, AWG 1/0 - FORNECIMENTO E INSTALAÇÃO</t>
  </si>
  <si>
    <t>CA005</t>
  </si>
  <si>
    <t>SINAPI 92341</t>
  </si>
  <si>
    <t>ELETRODUTO EM AÇO GALVANIZADO, CONEXÃO ROSQUEADA, DN 50 MM (2"), APARENTE - FORNECIMENTO E INSTALAÇÃO</t>
  </si>
  <si>
    <t>CA006</t>
  </si>
  <si>
    <t>NIPLE, EM FERRO GALVANIZADO, CONEXÃO ROSQUEADA, DN 50 MM (2") - FORNECIMENTO E INSTALAÇÃO</t>
  </si>
  <si>
    <t>SINAPI 92344</t>
  </si>
  <si>
    <t>CA007</t>
  </si>
  <si>
    <t>SINAPI 92351</t>
  </si>
  <si>
    <t>JOELHO 90 GRAUS, EM FERRO GALVANIZADO, CONEXÃO ROSQUEADA, DN 50 MM (2") - FORNECIMENTO E INSTALAÇÃO</t>
  </si>
  <si>
    <t>ENTRADA DE ENERGIA ELÉTRICA, AÉREA, TRIFÁSICA, COM CAIXA DE SOBREPOR, CABO DE 16 MM2 E DISJUNTOR DIN 70A (NÃO INCLUSO O POSTE DE CONCRETO)</t>
  </si>
  <si>
    <t>SINAPI 101506</t>
  </si>
  <si>
    <t>SINAPI 101562</t>
  </si>
  <si>
    <t>CABO DE COBRE FLEXÍVEL ISOLADO XLPE, 25 MM², 0,6/1,0 KV, PARA REDE AÉREA DE DISTRIBUIÇÃO DE ENERGIA ELÉTRICA DE BAIXA TENSÃO - FORNECIMENTO E INSTALAÇÃO</t>
  </si>
  <si>
    <t>CABO DE COBRE FLEXÍVEL ISOLADO, 6 MM², ANTI-CHAMA 0,6/1,0 KV - FORNECIMENTO E INSTALAÇÃO</t>
  </si>
  <si>
    <t>CABO DE COBRE FLEXÍVEL ISOLADO, 16 MM², ANTI-CHAMA 0,6/1,0 KV - FORNECIMENTO E INSTALAÇÃO</t>
  </si>
  <si>
    <t>SINAPI 91931</t>
  </si>
  <si>
    <t>SINAPI 91935</t>
  </si>
  <si>
    <t>CONDULETE DE ALUMÍNIO, TIPO C, PARA ELETRODUTO DE PVC DN 32 MM (1"), APARENTE - FORNECIMENTO E INSTALAÇÃO</t>
  </si>
  <si>
    <t>SINAPI 95781</t>
  </si>
  <si>
    <t>CONDULETE DE ALUMÍNIO, TIPO E, PARA ELETRODUTO DE PVC DN 32 MM (1"), APARENTE - FORNECIMENTO E INSTALAÇÃO</t>
  </si>
  <si>
    <t>SINAPI 95782</t>
  </si>
  <si>
    <t>CONDULETE DE ALUMÍNIO, TIPO T, PARA ELETRODUTO DE PVC DN 32 MM (1"), APARENTE - FORNECIMENTO E INSTALAÇÃO</t>
  </si>
  <si>
    <t>SINAPI 95796</t>
  </si>
  <si>
    <t>CORDOALHA DE COBRE NU 50 MM², NÃO ENTERRADA, COM ISOLADOR - FORNECIMENTO E INSTALAÇÃO</t>
  </si>
  <si>
    <t>SINAPI 96974</t>
  </si>
  <si>
    <t>HASTE DE ATERRAMENTO, DIÂMETRO 3/4", COM 3 METROS - FORNECIMENTO E INSTALAÇÃO</t>
  </si>
  <si>
    <t>SINAPI 96986</t>
  </si>
  <si>
    <t>SINAPI 101632</t>
  </si>
  <si>
    <t>C016</t>
  </si>
  <si>
    <t>C017</t>
  </si>
  <si>
    <t>C018</t>
  </si>
  <si>
    <t>C019</t>
  </si>
  <si>
    <t>C020</t>
  </si>
  <si>
    <t>C021</t>
  </si>
  <si>
    <t>C022</t>
  </si>
  <si>
    <t>C023</t>
  </si>
  <si>
    <t>C024</t>
  </si>
  <si>
    <t>C025</t>
  </si>
  <si>
    <t>C026</t>
  </si>
  <si>
    <t>C027</t>
  </si>
  <si>
    <t>C028</t>
  </si>
  <si>
    <t>C029</t>
  </si>
  <si>
    <t>C030</t>
  </si>
  <si>
    <t>C031</t>
  </si>
  <si>
    <t>C032</t>
  </si>
  <si>
    <t>C033</t>
  </si>
  <si>
    <t>C034</t>
  </si>
  <si>
    <t>C035</t>
  </si>
  <si>
    <t>TOTAL ACUMULADO</t>
  </si>
  <si>
    <t>ESTIMATIVA DE MEDIÇÃO MENSAL</t>
  </si>
  <si>
    <t>SINAPI - COMPOSIÇÃO DE ENCARGOS SOCIAIS (DESONERADO)</t>
  </si>
  <si>
    <t>MESA PARA JOGOS</t>
  </si>
  <si>
    <t>CONJUNTO PIC-NIC</t>
  </si>
  <si>
    <t>COT-007</t>
  </si>
  <si>
    <t>COT-008</t>
  </si>
  <si>
    <t>MESA PARA JOGOS (1,00 X 1,00)M  COM 4 BANCOS (0,30 X 0,30)M EM MADEIRA  PINUS OU EUCALIPTO TRATADO, COM ACABAMENTO EM VERNIZ FOSCO, REF. MODELO M314 DA LÚDICO PARQUES OU SIMILAR - FORNECIMENTO E MONTAGEM</t>
  </si>
  <si>
    <t>MESA PARA JOGOS EM MADEIRA, REF. MODELO M314 DA LÚDICO PARQUES OU SIMILAR - FORNECIMENTO E MONTAGEM</t>
  </si>
  <si>
    <t>CONJUNTO MESA (1,00 X 2,00)M E 2 BANCOS (0,30 X 2,00)M EM MADEIRA  PINUS OU EUCALIPTO TRATADO, COM ACABAMENTO EM VERNIZ FOSCO, REF. MODELO M315 DA LÚDICO PARQUES OU SIMILAR - FORNECIMENTO E MONTAGEM</t>
  </si>
  <si>
    <t>CONJUNTO MESA E BANCOS EM MADEIRA, REF. MODELO M315 DA LÚDICO PARQUES OU SIMILAR - FORNECIMENTO E MONTAGEM</t>
  </si>
  <si>
    <t xml:space="preserve">CONJUNTO PARA FUTEBOL DE CAMPO COM PAR DE TRAVES OFICIAIS DE 5,00 X 2,20 M EM TUBO DE ACO GALVANIZADO 4", PINTURA EM PRIMER COM TINTA ESMALTE SINTETICO E REDES DE POLIETILENO FIO 3 MM - FORNECIMENTO E INSTALAÇÃO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</si>
  <si>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RESUMO DO ORÇAMENTO</t>
  </si>
  <si>
    <t>COT-009</t>
  </si>
  <si>
    <t>RELÉ FOTOELÉTRICO PARA COMANDO DE ILUMINAÇÃO EXTERNA 1800W</t>
  </si>
  <si>
    <t>DECORLUX</t>
  </si>
  <si>
    <t>COTAÇÃO</t>
  </si>
  <si>
    <t>RELÉ FOTOELÉTRICO PARA COMANDO DE ILUMINAÇÃO EXTERNA 1800 W - FORNECIMENTO E INSTALAÇÃO</t>
  </si>
  <si>
    <t>COT-010</t>
  </si>
  <si>
    <t>PISO MODULAR EM POLIPROPILENO DE ALTO IMPACTO E RESISTÊNCIA, PROTEÇÃO UV, INCLUINDO DEMARCAÇÃO DA QUADRA COM TINTA À BASE DE PU - FORNECIMENTO E INSTALAÇÃO</t>
  </si>
  <si>
    <t>ALTIPISOS</t>
  </si>
  <si>
    <t>SINAPI 101883</t>
  </si>
  <si>
    <t>QUADRO DE DISTRIBUIÇÃO DE ENERGIA EM CHAPA DE AÇO GALVANIZADO, DE EMBUTIR, COM BARRAMENTO TRIFÁSICO, PARA 18 DISJUNTORES DIN 100A - FORNECIMENTO E INSTALAÇÃO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</si>
  <si>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</si>
  <si>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</si>
  <si>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</si>
  <si>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</si>
  <si>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</si>
  <si>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</si>
  <si>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</si>
  <si>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</si>
  <si>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</si>
  <si>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</si>
  <si>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</si>
  <si>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</si>
  <si>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</si>
  <si>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</si>
  <si>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</si>
  <si>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</si>
  <si>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4.1</t>
  </si>
  <si>
    <t>4.2</t>
  </si>
  <si>
    <t>5.1</t>
  </si>
  <si>
    <t>5.2</t>
  </si>
  <si>
    <t>6.1</t>
  </si>
  <si>
    <t>6.2</t>
  </si>
  <si>
    <t>7.1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</si>
  <si>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</si>
  <si>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</si>
  <si>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</si>
  <si>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</si>
  <si>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</si>
  <si>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</si>
  <si>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</si>
  <si>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</si>
  <si>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</si>
  <si>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11.1</t>
  </si>
  <si>
    <t>11.2</t>
  </si>
  <si>
    <t>11.3</t>
  </si>
  <si>
    <t>11.4</t>
  </si>
  <si>
    <t>12.1</t>
  </si>
  <si>
    <t>12.2</t>
  </si>
  <si>
    <t>12.3</t>
  </si>
  <si>
    <t>12.4</t>
  </si>
  <si>
    <t>13.1</t>
  </si>
  <si>
    <t>13.2</t>
  </si>
  <si>
    <t>13.3</t>
  </si>
  <si>
    <t>13.4</t>
  </si>
  <si>
    <t>13.5</t>
  </si>
  <si>
    <t>13.6</t>
  </si>
  <si>
    <t>14.1</t>
  </si>
  <si>
    <t>14.2</t>
  </si>
  <si>
    <t>14.3</t>
  </si>
  <si>
    <t>15.1</t>
  </si>
  <si>
    <t>15.2</t>
  </si>
  <si>
    <t>16.1</t>
  </si>
  <si>
    <t>16.2</t>
  </si>
  <si>
    <t>16.3</t>
  </si>
  <si>
    <t>16.4</t>
  </si>
  <si>
    <t>16.5</t>
  </si>
  <si>
    <t>17.1</t>
  </si>
  <si>
    <t>17.2</t>
  </si>
  <si>
    <t>17.3</t>
  </si>
  <si>
    <t>17.4</t>
  </si>
  <si>
    <t>17.5</t>
  </si>
  <si>
    <t>17.6</t>
  </si>
  <si>
    <t>17.7</t>
  </si>
  <si>
    <t>17.8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</si>
  <si>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</si>
  <si>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</si>
  <si>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</si>
  <si>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</si>
  <si>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</si>
  <si>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</si>
  <si>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</si>
  <si>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</si>
  <si>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</si>
  <si>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</si>
  <si>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</si>
  <si>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</si>
  <si>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</si>
  <si>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</si>
  <si>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</si>
  <si>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</si>
  <si>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</si>
  <si>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</si>
  <si>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</si>
  <si>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</si>
  <si>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</si>
  <si>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</si>
  <si>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</si>
  <si>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</si>
  <si>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</si>
  <si>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</si>
  <si>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</si>
  <si>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19.1</t>
  </si>
  <si>
    <t>19.2</t>
  </si>
  <si>
    <t>19.3</t>
  </si>
  <si>
    <t>19.4</t>
  </si>
  <si>
    <t>19.5</t>
  </si>
  <si>
    <t>19.6</t>
  </si>
  <si>
    <t>19.7</t>
  </si>
  <si>
    <t>19.8</t>
  </si>
  <si>
    <t>20.1</t>
  </si>
  <si>
    <t>20.2</t>
  </si>
  <si>
    <t>20.3</t>
  </si>
  <si>
    <t>20.4</t>
  </si>
  <si>
    <t>21.1</t>
  </si>
  <si>
    <t>21.2</t>
  </si>
  <si>
    <t>INSUMO SINAPI</t>
  </si>
  <si>
    <t>SERVIÇO SINAPI</t>
  </si>
  <si>
    <t>OBRA: CONSTRUÇÃO DE CAMPO DE FUTEBOL COM GRAMA SINTÉTICA, MEIA QUADRA DE BASQUETE, PARQUINHO INFANTIL E PISTA DE CAMINHADA (TIPO A)</t>
  </si>
  <si>
    <t>ENDEREÇO: BRASIL</t>
  </si>
  <si>
    <t>DATA BASE: JANEIRO/2024</t>
  </si>
  <si>
    <t>SERVIÇOS PRELIMINARES</t>
  </si>
  <si>
    <t>1.5</t>
  </si>
  <si>
    <t>1.6</t>
  </si>
  <si>
    <t>FORNECIMENTO E INSTALAÇÃO DE PLACA DE OBRA COM CHAPA GALVANIZADA E ESTRUTURA DE MADEIRA. AF_03/2022_PS</t>
  </si>
  <si>
    <t>ADMINISTRAÇÃO LOCAL</t>
  </si>
  <si>
    <t>MÊS</t>
  </si>
  <si>
    <t>ENGENHEIRO CIVIL DE OBRA JUNIOR COM ENCARGOS COMPLEMENTARES</t>
  </si>
  <si>
    <t>ENCARREGADO GERAL COM ENCARGOS COMPLEMENTARES</t>
  </si>
  <si>
    <t>SEINFRA</t>
  </si>
  <si>
    <t>Composição</t>
  </si>
  <si>
    <t>Cotação</t>
  </si>
  <si>
    <t>CUSTO UNIT.
BDI R$</t>
  </si>
  <si>
    <t>22,47%</t>
  </si>
  <si>
    <t>POVOADO ILHA VERDE</t>
  </si>
  <si>
    <t>SINAPI 09/2025</t>
  </si>
  <si>
    <t xml:space="preserve">LEIS SOCIAIS: </t>
  </si>
  <si>
    <t>CONVÊNIO:</t>
  </si>
  <si>
    <t>990351/2025 - MINISTÉRIO DO ESPORTE</t>
  </si>
  <si>
    <t>CONVÊNIO: 990351/2025 - MINISTÉRIO DO ESPORTE</t>
  </si>
  <si>
    <t>ENDEREÇO: POVOADO ILHA VERDE</t>
  </si>
  <si>
    <t>DATA BASE: SINAPI 09/2025</t>
  </si>
  <si>
    <t>BDI GERAL: 22,47%</t>
  </si>
  <si>
    <t xml:space="preserve">LEIS SOCIAIS: 81,46% </t>
  </si>
  <si>
    <t>QUANTIDADE 40% LICITAÇÃO</t>
  </si>
  <si>
    <t>VIGA *7,5 X 15 CM EM PINUS, MISTA OU EQUIVALENTE DA REGIAO - BRUTA</t>
  </si>
  <si>
    <t>PREGO DE ACO POLIDO COM CABECA 18 X 30 (2 3/4 X 10)</t>
  </si>
  <si>
    <t>PARAFUSO, AUTOATARRAXANTE, CABECA CHATA, FENDA SIMPLES, EM ACO ZINCADO, 1/4" (6,35 MM) X 25 MM</t>
  </si>
  <si>
    <t>AJUDANTE DE CARPINTEIRO COM ENCARGOS COMPLEMENTARES</t>
  </si>
  <si>
    <t>GUINDASTE HIDRÁULICO AUTOPROPELIDO, COM LANÇA TELESCÓPICA 40 M, CAPACIDADE MÁXIMA 60 T, POTÊNCIA 260 KW - CHP DIURNO. AF_03/2016</t>
  </si>
  <si>
    <t>GUINDASTE HIDRÁULICO AUTOPROPELIDO, COM LANÇA TELESCÓPICA 40 M, CAPACIDADE MÁXIMA 60 T, POTÊNCIA 260 KW - CHI DIURNO. AF_03/2016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</si>
</sst>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#"/>
    <numFmt numFmtId="167" formatCode="mm/yy"/>
    <numFmt numFmtId="168" formatCode="0.0000%"/>
    <numFmt numFmtId="169" formatCode="_-&quot;R$ &quot;* #,##0.00_-;&quot;-R$ &quot;* #,##0.00_-;_-&quot;R$ &quot;* \-??_-;_-@_-"/>
    <numFmt numFmtId="170" formatCode="_-* #,##0.00_-;\-* #,##0.00_-;_-* \-??_-;_-@_-"/>
    <numFmt numFmtId="171" formatCode="_(* #,##0.00_);_(* \(#,##0.00\);_(* \-??_);_(@_)"/>
    <numFmt numFmtId="172" formatCode="#,##0.00\ ;&quot; (&quot;#,##0.00\);&quot; -&quot;#\ ;@\ "/>
    <numFmt numFmtId="173" formatCode="00"/>
    <numFmt numFmtId="174" formatCode="#,##0.00_);[Red]\-#,##0.00;"/>
    <numFmt numFmtId="175" formatCode="#."/>
    <numFmt numFmtId="176" formatCode="&quot;N$&quot;#,##0_);\(&quot;N$&quot;#,##0\)"/>
    <numFmt numFmtId="177" formatCode="_-&quot;$&quot;* #,##0_-;\-&quot;$&quot;* #,##0_-;_-&quot;$&quot;* &quot;-&quot;_-;_-@_-"/>
    <numFmt numFmtId="178" formatCode="_-&quot;$&quot;* #,##0.00_-;\-&quot;$&quot;* #,##0.00_-;_-&quot;$&quot;* &quot;-&quot;??_-;_-@_-"/>
    <numFmt numFmtId="179" formatCode="_([$€-2]* #,##0.00_);_([$€-2]* \(#,##0.00\);_([$€-2]* &quot;-&quot;??_)"/>
    <numFmt numFmtId="180" formatCode="_ * #,##0_ ;_ * \-#,##0_ ;_ * &quot;-&quot;_ ;_ @_ "/>
    <numFmt numFmtId="181" formatCode="_ * #,##0.00_ ;_ * \-#,##0.00_ ;_ * &quot;-&quot;??_ ;_ @_ "/>
    <numFmt numFmtId="182" formatCode="#,##0.00;[Red]\-#,##0.00;"/>
    <numFmt numFmtId="183" formatCode="_ &quot;S/&quot;* #,##0_ ;_ &quot;S/&quot;* \-#,##0_ ;_ &quot;S/&quot;* &quot;-&quot;_ ;_ @_ "/>
    <numFmt numFmtId="184" formatCode="_ &quot;S/&quot;* #,##0.00_ ;_ &quot;S/&quot;* \-#,##0.00_ ;_ &quot;S/&quot;* &quot;-&quot;??_ ;_ @_ "/>
    <numFmt numFmtId="185" formatCode="0.0000000"/>
    <numFmt numFmtId="186" formatCode="&quot;R$&quot;\ #,##0.00"/>
    <numFmt numFmtId="187" formatCode="0.0%"/>
    <numFmt numFmtId="188" formatCode="0.0000"/>
    <numFmt numFmtId="189" formatCode="0.000%"/>
    <numFmt numFmtId="190" formatCode="_-* #,##0.000_-;\-* #,##0.000_-;_-* &quot;-&quot;??_-;_-@_-"/>
    <numFmt numFmtId="191" formatCode="[$-416]mmm\-yy;@"/>
    <numFmt numFmtId="192" formatCode="_(&quot;R$ &quot;* #,##0.00_);_(&quot;R$ &quot;* \(#,##0.00\);_(&quot;R$ &quot;* &quot;-&quot;??_);_(@_)"/>
    <numFmt numFmtId="193" formatCode="\$#,##0\ ;\(\$#,##0\)"/>
    <numFmt numFmtId="194" formatCode="_(&quot;Cr$&quot;* #,##0.00_);_(&quot;Cr$&quot;* \(#,##0.00\);_(&quot;Cr$&quot;* &quot;-&quot;??_);_(@_)"/>
    <numFmt numFmtId="195" formatCode="&quot;R$ &quot;#,##0_);\(&quot;R$ &quot;#,##0\)"/>
    <numFmt numFmtId="196" formatCode="&quot;Ativar&quot;;&quot;Ativar&quot;;&quot;Desativar&quot;"/>
    <numFmt numFmtId="197" formatCode="#,##0\ &quot;€&quot;;\-#,##0\ &quot;€&quot;"/>
    <numFmt numFmtId="198" formatCode="_-* #,##0.0000_-;\-* #,##0.0000_-;_-* &quot;-&quot;????_-;_-@_-"/>
    <numFmt numFmtId="199" formatCode="0.000"/>
    <numFmt numFmtId="200" formatCode="#,##0.0000"/>
    <numFmt numFmtId="201" formatCode="0.00000%"/>
    <numFmt numFmtId="202" formatCode="0.000000"/>
    <numFmt numFmtId="203" formatCode="_-* #,##0.000_-;\-* #,##0.000_-;_-* &quot;-&quot;???_-;_-@_-"/>
  </numFmts>
  <fonts count="136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04"/>
    </font>
    <font>
      <sz val="12"/>
      <color indexed="8"/>
      <name val="Arial"/>
      <family val="2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Helv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Geneva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20"/>
      <name val="Arial"/>
      <family val="2"/>
    </font>
    <font>
      <b/>
      <sz val="12"/>
      <name val="Helv"/>
    </font>
    <font>
      <b/>
      <sz val="1"/>
      <color indexed="16"/>
      <name val="Courier"/>
      <family val="3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8"/>
      <name val="Times New Roman"/>
      <family val="1"/>
    </font>
    <font>
      <sz val="8"/>
      <name val="Helv"/>
    </font>
    <font>
      <sz val="1"/>
      <color indexed="18"/>
      <name val="Courier"/>
      <family val="3"/>
    </font>
    <font>
      <b/>
      <sz val="10"/>
      <name val="Calibri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</font>
    <font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24"/>
      <name val="Arial"/>
      <family val="2"/>
    </font>
    <font>
      <sz val="12"/>
      <color indexed="24"/>
      <name val="Arial"/>
      <family val="2"/>
    </font>
    <font>
      <sz val="10"/>
      <name val="Courier"/>
      <family val="3"/>
    </font>
    <font>
      <sz val="10"/>
      <color theme="4"/>
      <name val="Calibri"/>
      <family val="2"/>
    </font>
    <font>
      <b/>
      <sz val="10"/>
      <color theme="4"/>
      <name val="Calibri"/>
      <family val="2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6"/>
      <color indexed="12"/>
      <name val="Arial"/>
      <family val="2"/>
    </font>
    <font>
      <sz val="11"/>
      <color indexed="8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sz val="10"/>
      <name val="Ottawa"/>
    </font>
    <font>
      <sz val="11"/>
      <color theme="1"/>
      <name val="Arial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indexed="8"/>
      <name val="Calibri Light"/>
      <family val="2"/>
    </font>
    <font>
      <sz val="10"/>
      <color indexed="8"/>
      <name val="Calibri Light"/>
      <family val="2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0"/>
      <name val="Aptos Display"/>
      <family val="2"/>
    </font>
    <font>
      <sz val="10"/>
      <name val="Aptos Display"/>
      <family val="2"/>
    </font>
  </fonts>
  <fills count="10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rgb="FFFFEB9C"/>
      </patternFill>
    </fill>
    <fill>
      <patternFill patternType="solid">
        <fgColor indexed="51"/>
        <bgColor indexed="34"/>
      </patternFill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8"/>
      </patternFill>
    </fill>
  </fills>
  <borders count="5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888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5" borderId="0" applyNumberFormat="0" applyBorder="0" applyAlignment="0" applyProtection="0"/>
    <xf numFmtId="0" fontId="17" fillId="6" borderId="0" applyNumberFormat="0" applyBorder="0" applyAlignment="0" applyProtection="0"/>
    <xf numFmtId="0" fontId="17" fillId="15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19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23" borderId="0" applyNumberFormat="0" applyBorder="0" applyAlignment="0" applyProtection="0"/>
    <xf numFmtId="0" fontId="17" fillId="12" borderId="0" applyNumberFormat="0" applyBorder="0" applyAlignment="0" applyProtection="0"/>
    <xf numFmtId="0" fontId="17" fillId="23" borderId="0" applyNumberFormat="0" applyBorder="0" applyAlignment="0" applyProtection="0"/>
    <xf numFmtId="0" fontId="17" fillId="12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6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20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0" borderId="0" applyNumberFormat="0" applyBorder="0" applyAlignment="0" applyProtection="0"/>
    <xf numFmtId="0" fontId="33" fillId="6" borderId="0" applyNumberFormat="0" applyBorder="0" applyAlignment="0" applyProtection="0"/>
    <xf numFmtId="0" fontId="33" fillId="31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32" borderId="0" applyNumberFormat="0" applyBorder="0" applyAlignment="0" applyProtection="0"/>
    <xf numFmtId="0" fontId="23" fillId="6" borderId="0" applyNumberFormat="0" applyBorder="0" applyAlignment="0" applyProtection="0"/>
    <xf numFmtId="0" fontId="23" fillId="13" borderId="0" applyNumberFormat="0" applyBorder="0" applyAlignment="0" applyProtection="0"/>
    <xf numFmtId="0" fontId="39" fillId="0" borderId="1" applyNumberFormat="0" applyFill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34" borderId="4"/>
    <xf numFmtId="0" fontId="34" fillId="34" borderId="4" applyNumberFormat="0" applyAlignment="0" applyProtection="0"/>
    <xf numFmtId="0" fontId="34" fillId="34" borderId="4" applyNumberFormat="0" applyAlignment="0" applyProtection="0"/>
    <xf numFmtId="0" fontId="34" fillId="34" borderId="4" applyNumberFormat="0" applyAlignment="0" applyProtection="0"/>
    <xf numFmtId="0" fontId="28" fillId="33" borderId="4" applyNumberFormat="0" applyAlignment="0" applyProtection="0"/>
    <xf numFmtId="0" fontId="28" fillId="33" borderId="4" applyNumberFormat="0" applyAlignment="0" applyProtection="0"/>
    <xf numFmtId="0" fontId="28" fillId="33" borderId="4" applyNumberFormat="0" applyAlignment="0" applyProtection="0"/>
    <xf numFmtId="0" fontId="34" fillId="34" borderId="4" applyNumberFormat="0" applyAlignment="0" applyProtection="0"/>
    <xf numFmtId="0" fontId="28" fillId="33" borderId="4" applyNumberFormat="0" applyAlignment="0" applyProtection="0"/>
    <xf numFmtId="0" fontId="34" fillId="35" borderId="4" applyNumberFormat="0" applyAlignment="0" applyProtection="0"/>
    <xf numFmtId="0" fontId="34" fillId="35" borderId="4" applyNumberFormat="0" applyAlignment="0" applyProtection="0"/>
    <xf numFmtId="0" fontId="34" fillId="35" borderId="4" applyNumberFormat="0" applyAlignment="0" applyProtection="0"/>
    <xf numFmtId="0" fontId="42" fillId="0" borderId="0"/>
    <xf numFmtId="0" fontId="30" fillId="36" borderId="5" applyNumberFormat="0" applyAlignment="0" applyProtection="0"/>
    <xf numFmtId="0" fontId="30" fillId="37" borderId="5" applyNumberFormat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29" fillId="0" borderId="7" applyNumberFormat="0" applyFill="0" applyAlignment="0" applyProtection="0"/>
    <xf numFmtId="0" fontId="43" fillId="0" borderId="6" applyNumberFormat="0" applyFill="0" applyAlignment="0" applyProtection="0"/>
    <xf numFmtId="175" fontId="44" fillId="0" borderId="0">
      <protection locked="0"/>
    </xf>
    <xf numFmtId="38" fontId="45" fillId="0" borderId="0" applyFont="0" applyFill="0" applyBorder="0" applyAlignment="0" applyProtection="0"/>
    <xf numFmtId="40" fontId="46" fillId="0" borderId="0" applyFont="0" applyFill="0" applyBorder="0" applyAlignment="0" applyProtection="0"/>
    <xf numFmtId="175" fontId="44" fillId="0" borderId="0">
      <protection locked="0"/>
    </xf>
    <xf numFmtId="0" fontId="47" fillId="0" borderId="0"/>
    <xf numFmtId="0" fontId="48" fillId="0" borderId="0"/>
    <xf numFmtId="0" fontId="47" fillId="0" borderId="0"/>
    <xf numFmtId="0" fontId="48" fillId="0" borderId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175" fontId="44" fillId="0" borderId="0">
      <protection locked="0"/>
    </xf>
    <xf numFmtId="176" fontId="15" fillId="0" borderId="0">
      <alignment horizontal="center"/>
    </xf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44" fillId="0" borderId="0">
      <protection locked="0"/>
    </xf>
    <xf numFmtId="175" fontId="44" fillId="0" borderId="0">
      <protection locked="0"/>
    </xf>
    <xf numFmtId="0" fontId="49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29" borderId="0" applyNumberFormat="0" applyBorder="0" applyAlignment="0" applyProtection="0"/>
    <xf numFmtId="0" fontId="33" fillId="43" borderId="0" applyNumberFormat="0" applyBorder="0" applyAlignment="0" applyProtection="0"/>
    <xf numFmtId="0" fontId="33" fillId="18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30" borderId="0" applyNumberFormat="0" applyBorder="0" applyAlignment="0" applyProtection="0"/>
    <xf numFmtId="0" fontId="33" fillId="26" borderId="0" applyNumberFormat="0" applyBorder="0" applyAlignment="0" applyProtection="0"/>
    <xf numFmtId="0" fontId="33" fillId="31" borderId="0" applyNumberFormat="0" applyBorder="0" applyAlignment="0" applyProtection="0"/>
    <xf numFmtId="0" fontId="33" fillId="39" borderId="0" applyNumberFormat="0" applyBorder="0" applyAlignment="0" applyProtection="0"/>
    <xf numFmtId="0" fontId="33" fillId="46" borderId="0" applyNumberFormat="0" applyBorder="0" applyAlignment="0" applyProtection="0"/>
    <xf numFmtId="0" fontId="26" fillId="47" borderId="4"/>
    <xf numFmtId="0" fontId="26" fillId="16" borderId="4" applyNumberFormat="0" applyAlignment="0" applyProtection="0"/>
    <xf numFmtId="0" fontId="26" fillId="16" borderId="4" applyNumberFormat="0" applyAlignment="0" applyProtection="0"/>
    <xf numFmtId="0" fontId="26" fillId="16" borderId="4" applyNumberFormat="0" applyAlignment="0" applyProtection="0"/>
    <xf numFmtId="0" fontId="26" fillId="21" borderId="4" applyNumberFormat="0" applyAlignment="0" applyProtection="0"/>
    <xf numFmtId="0" fontId="26" fillId="21" borderId="4" applyNumberFormat="0" applyAlignment="0" applyProtection="0"/>
    <xf numFmtId="0" fontId="26" fillId="21" borderId="4" applyNumberFormat="0" applyAlignment="0" applyProtection="0"/>
    <xf numFmtId="0" fontId="26" fillId="16" borderId="4" applyNumberFormat="0" applyAlignment="0" applyProtection="0"/>
    <xf numFmtId="0" fontId="26" fillId="21" borderId="4" applyNumberFormat="0" applyAlignment="0" applyProtection="0"/>
    <xf numFmtId="0" fontId="26" fillId="7" borderId="4" applyNumberFormat="0" applyAlignment="0" applyProtection="0"/>
    <xf numFmtId="0" fontId="26" fillId="7" borderId="4" applyNumberFormat="0" applyAlignment="0" applyProtection="0"/>
    <xf numFmtId="0" fontId="26" fillId="7" borderId="4" applyNumberFormat="0" applyAlignment="0" applyProtection="0"/>
    <xf numFmtId="0" fontId="16" fillId="1" borderId="8" applyFont="0" applyFill="0" applyBorder="0" applyAlignment="0">
      <alignment horizontal="center" vertical="center"/>
    </xf>
    <xf numFmtId="0" fontId="35" fillId="0" borderId="0"/>
    <xf numFmtId="0" fontId="62" fillId="0" borderId="0"/>
    <xf numFmtId="0" fontId="62" fillId="0" borderId="0"/>
    <xf numFmtId="179" fontId="15" fillId="0" borderId="0" applyFont="0" applyFill="0" applyBorder="0" applyAlignment="0" applyProtection="0"/>
    <xf numFmtId="171" fontId="17" fillId="0" borderId="0"/>
    <xf numFmtId="171" fontId="15" fillId="0" borderId="0"/>
    <xf numFmtId="171" fontId="17" fillId="0" borderId="0"/>
    <xf numFmtId="171" fontId="15" fillId="0" borderId="0"/>
    <xf numFmtId="171" fontId="15" fillId="0" borderId="0"/>
    <xf numFmtId="171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5" fontId="44" fillId="0" borderId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38" fontId="14" fillId="48" borderId="0" applyNumberFormat="0" applyBorder="0" applyAlignment="0" applyProtection="0"/>
    <xf numFmtId="0" fontId="52" fillId="0" borderId="0">
      <alignment horizontal="left"/>
    </xf>
    <xf numFmtId="175" fontId="53" fillId="0" borderId="0">
      <protection locked="0"/>
    </xf>
    <xf numFmtId="175" fontId="53" fillId="0" borderId="0"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10" fontId="14" fillId="48" borderId="9" applyNumberFormat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54" fillId="0" borderId="10"/>
    <xf numFmtId="44" fontId="13" fillId="0" borderId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6" fillId="0" borderId="0" applyFill="0" applyBorder="0" applyAlignment="0" applyProtection="0"/>
    <xf numFmtId="169" fontId="15" fillId="0" borderId="0"/>
    <xf numFmtId="169" fontId="15" fillId="0" borderId="0"/>
    <xf numFmtId="44" fontId="15" fillId="0" borderId="0" applyFill="0" applyBorder="0" applyAlignment="0" applyProtection="0"/>
    <xf numFmtId="44" fontId="17" fillId="0" borderId="0" applyFont="0" applyFill="0" applyBorder="0" applyAlignment="0" applyProtection="0"/>
    <xf numFmtId="169" fontId="15" fillId="0" borderId="0"/>
    <xf numFmtId="44" fontId="15" fillId="0" borderId="0" applyFill="0" applyBorder="0" applyAlignment="0" applyProtection="0"/>
    <xf numFmtId="40" fontId="17" fillId="0" borderId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44" fontId="15" fillId="0" borderId="0" applyFill="0" applyBorder="0" applyAlignment="0" applyProtection="0"/>
    <xf numFmtId="169" fontId="15" fillId="0" borderId="0"/>
    <xf numFmtId="44" fontId="15" fillId="0" borderId="0" applyFill="0" applyBorder="0" applyAlignment="0" applyProtection="0"/>
    <xf numFmtId="169" fontId="17" fillId="0" borderId="0"/>
    <xf numFmtId="169" fontId="15" fillId="0" borderId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169" fontId="17" fillId="0" borderId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9" fontId="17" fillId="0" borderId="0"/>
    <xf numFmtId="169" fontId="17" fillId="0" borderId="0"/>
    <xf numFmtId="44" fontId="36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/>
    <xf numFmtId="44" fontId="6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/>
    <xf numFmtId="44" fontId="36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0" fontId="49" fillId="0" borderId="0">
      <protection locked="0"/>
    </xf>
    <xf numFmtId="0" fontId="25" fillId="21" borderId="0" applyNumberFormat="0" applyBorder="0" applyAlignment="0" applyProtection="0"/>
    <xf numFmtId="0" fontId="55" fillId="49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37" fontId="56" fillId="0" borderId="0"/>
    <xf numFmtId="185" fontId="15" fillId="0" borderId="0"/>
    <xf numFmtId="0" fontId="36" fillId="0" borderId="0"/>
    <xf numFmtId="0" fontId="36" fillId="0" borderId="0"/>
    <xf numFmtId="0" fontId="36" fillId="0" borderId="0"/>
    <xf numFmtId="0" fontId="71" fillId="0" borderId="0"/>
    <xf numFmtId="0" fontId="17" fillId="0" borderId="0"/>
    <xf numFmtId="0" fontId="71" fillId="0" borderId="0"/>
    <xf numFmtId="0" fontId="17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57" fillId="0" borderId="0" applyNumberFormat="0" applyFill="0" applyBorder="0" applyAlignment="0" applyProtection="0"/>
    <xf numFmtId="0" fontId="17" fillId="0" borderId="0"/>
    <xf numFmtId="0" fontId="69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 applyNumberFormat="0" applyFont="0" applyFill="0" applyBorder="0" applyAlignment="0" applyProtection="0"/>
    <xf numFmtId="0" fontId="15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/>
    <xf numFmtId="0" fontId="71" fillId="0" borderId="0"/>
    <xf numFmtId="0" fontId="15" fillId="0" borderId="0"/>
    <xf numFmtId="0" fontId="36" fillId="0" borderId="0"/>
    <xf numFmtId="0" fontId="36" fillId="0" borderId="0"/>
    <xf numFmtId="0" fontId="71" fillId="0" borderId="0"/>
    <xf numFmtId="0" fontId="15" fillId="0" borderId="0"/>
    <xf numFmtId="0" fontId="7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/>
    <xf numFmtId="0" fontId="7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57" fillId="0" borderId="0"/>
    <xf numFmtId="0" fontId="57" fillId="0" borderId="0"/>
    <xf numFmtId="0" fontId="15" fillId="0" borderId="0"/>
    <xf numFmtId="0" fontId="17" fillId="0" borderId="0"/>
    <xf numFmtId="0" fontId="17" fillId="50" borderId="11"/>
    <xf numFmtId="0" fontId="17" fillId="51" borderId="11" applyNumberFormat="0" applyAlignment="0" applyProtection="0"/>
    <xf numFmtId="0" fontId="17" fillId="51" borderId="11" applyNumberFormat="0" applyAlignment="0" applyProtection="0"/>
    <xf numFmtId="0" fontId="17" fillId="51" borderId="11" applyNumberForma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5" fillId="12" borderId="11" applyNumberFormat="0" applyFont="0" applyAlignment="0" applyProtection="0"/>
    <xf numFmtId="0" fontId="17" fillId="51" borderId="11" applyNumberFormat="0" applyAlignment="0" applyProtection="0"/>
    <xf numFmtId="0" fontId="15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0" fontId="17" fillId="12" borderId="11" applyNumberFormat="0" applyFont="0" applyAlignment="0" applyProtection="0"/>
    <xf numFmtId="175" fontId="44" fillId="0" borderId="0">
      <protection locked="0"/>
    </xf>
    <xf numFmtId="10" fontId="15" fillId="0" borderId="0" applyFont="0" applyFill="0" applyBorder="0" applyAlignment="0" applyProtection="0"/>
    <xf numFmtId="9" fontId="17" fillId="0" borderId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8" fillId="0" borderId="12" applyNumberFormat="0" applyFont="0" applyBorder="0" applyAlignment="0"/>
    <xf numFmtId="9" fontId="13" fillId="0" borderId="0" applyFill="0" applyBorder="0" applyAlignment="0" applyProtection="0"/>
    <xf numFmtId="9" fontId="15" fillId="0" borderId="0"/>
    <xf numFmtId="9" fontId="15" fillId="0" borderId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0" fontId="49" fillId="0" borderId="0">
      <protection locked="0"/>
    </xf>
    <xf numFmtId="38" fontId="59" fillId="0" borderId="0"/>
    <xf numFmtId="0" fontId="27" fillId="34" borderId="13"/>
    <xf numFmtId="0" fontId="27" fillId="34" borderId="13" applyNumberFormat="0" applyAlignment="0" applyProtection="0"/>
    <xf numFmtId="0" fontId="27" fillId="34" borderId="13" applyNumberFormat="0" applyAlignment="0" applyProtection="0"/>
    <xf numFmtId="0" fontId="27" fillId="34" borderId="13" applyNumberFormat="0" applyAlignment="0" applyProtection="0"/>
    <xf numFmtId="0" fontId="27" fillId="33" borderId="13" applyNumberFormat="0" applyAlignment="0" applyProtection="0"/>
    <xf numFmtId="0" fontId="27" fillId="33" borderId="13" applyNumberFormat="0" applyAlignment="0" applyProtection="0"/>
    <xf numFmtId="0" fontId="27" fillId="33" borderId="13" applyNumberFormat="0" applyAlignment="0" applyProtection="0"/>
    <xf numFmtId="0" fontId="27" fillId="34" borderId="13" applyNumberFormat="0" applyAlignment="0" applyProtection="0"/>
    <xf numFmtId="0" fontId="27" fillId="33" borderId="13" applyNumberFormat="0" applyAlignment="0" applyProtection="0"/>
    <xf numFmtId="0" fontId="27" fillId="35" borderId="13" applyNumberFormat="0" applyAlignment="0" applyProtection="0"/>
    <xf numFmtId="0" fontId="27" fillId="35" borderId="13" applyNumberFormat="0" applyAlignment="0" applyProtection="0"/>
    <xf numFmtId="0" fontId="27" fillId="35" borderId="13" applyNumberFormat="0" applyAlignment="0" applyProtection="0"/>
    <xf numFmtId="175" fontId="60" fillId="0" borderId="0">
      <protection locked="0"/>
    </xf>
    <xf numFmtId="170" fontId="15" fillId="0" borderId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5" fillId="0" borderId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166" fontId="15" fillId="0" borderId="0"/>
    <xf numFmtId="166" fontId="15" fillId="0" borderId="0"/>
    <xf numFmtId="166" fontId="15" fillId="0" borderId="0" applyFill="0" applyBorder="0" applyAlignment="0" applyProtection="0"/>
    <xf numFmtId="43" fontId="17" fillId="0" borderId="0" applyFont="0" applyFill="0" applyBorder="0" applyAlignment="0" applyProtection="0"/>
    <xf numFmtId="166" fontId="15" fillId="0" borderId="0"/>
    <xf numFmtId="166" fontId="15" fillId="0" borderId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ill="0" applyBorder="0" applyAlignment="0" applyProtection="0"/>
    <xf numFmtId="166" fontId="15" fillId="0" borderId="0" applyFill="0" applyBorder="0" applyAlignment="0" applyProtection="0"/>
    <xf numFmtId="166" fontId="15" fillId="0" borderId="0"/>
    <xf numFmtId="166" fontId="15" fillId="0" borderId="0"/>
    <xf numFmtId="166" fontId="15" fillId="0" borderId="0" applyFill="0" applyBorder="0" applyAlignment="0" applyProtection="0"/>
    <xf numFmtId="166" fontId="15" fillId="0" borderId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ill="0" applyBorder="0" applyAlignment="0" applyProtection="0"/>
    <xf numFmtId="166" fontId="15" fillId="0" borderId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7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172" fontId="15" fillId="0" borderId="0" applyFill="0" applyBorder="0" applyAlignment="0" applyProtection="0"/>
    <xf numFmtId="0" fontId="54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39" fillId="0" borderId="1" applyNumberFormat="0" applyFill="0" applyAlignment="0" applyProtection="0"/>
    <xf numFmtId="0" fontId="21" fillId="0" borderId="15" applyNumberFormat="0" applyFill="0" applyAlignment="0" applyProtection="0"/>
    <xf numFmtId="0" fontId="40" fillId="0" borderId="2" applyNumberFormat="0" applyFill="0" applyAlignment="0" applyProtection="0"/>
    <xf numFmtId="0" fontId="22" fillId="0" borderId="16" applyNumberFormat="0" applyFill="0" applyAlignment="0" applyProtection="0"/>
    <xf numFmtId="0" fontId="4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2" fillId="0" borderId="18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0" fillId="36" borderId="5" applyNumberFormat="0" applyAlignment="0" applyProtection="0"/>
    <xf numFmtId="0" fontId="30" fillId="36" borderId="5" applyNumberFormat="0" applyAlignment="0" applyProtection="0"/>
    <xf numFmtId="43" fontId="13" fillId="0" borderId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ill="0" applyBorder="0" applyAlignment="0" applyProtection="0"/>
    <xf numFmtId="170" fontId="17" fillId="0" borderId="0"/>
    <xf numFmtId="170" fontId="17" fillId="0" borderId="0"/>
    <xf numFmtId="171" fontId="17" fillId="0" borderId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170" fontId="17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7" fillId="0" borderId="0"/>
    <xf numFmtId="170" fontId="17" fillId="0" borderId="0"/>
    <xf numFmtId="170" fontId="17" fillId="0" borderId="0"/>
    <xf numFmtId="170" fontId="17" fillId="0" borderId="0"/>
    <xf numFmtId="43" fontId="36" fillId="0" borderId="0" applyFont="0" applyFill="0" applyBorder="0" applyAlignment="0" applyProtection="0"/>
    <xf numFmtId="170" fontId="15" fillId="0" borderId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170" fontId="17" fillId="0" borderId="0"/>
    <xf numFmtId="43" fontId="3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15" fillId="0" borderId="0"/>
    <xf numFmtId="172" fontId="15" fillId="0" borderId="0" applyFill="0" applyBorder="0" applyAlignment="0" applyProtection="0"/>
    <xf numFmtId="43" fontId="17" fillId="0" borderId="0" applyFont="0" applyFill="0" applyBorder="0" applyAlignment="0" applyProtection="0"/>
    <xf numFmtId="170" fontId="17" fillId="0" borderId="0"/>
    <xf numFmtId="43" fontId="1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" fillId="0" borderId="0"/>
    <xf numFmtId="0" fontId="1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8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7" fillId="50" borderId="34"/>
    <xf numFmtId="0" fontId="27" fillId="34" borderId="35"/>
    <xf numFmtId="0" fontId="17" fillId="50" borderId="34"/>
    <xf numFmtId="0" fontId="17" fillId="50" borderId="34"/>
    <xf numFmtId="0" fontId="34" fillId="34" borderId="33"/>
    <xf numFmtId="0" fontId="34" fillId="34" borderId="33" applyNumberFormat="0" applyAlignment="0" applyProtection="0"/>
    <xf numFmtId="0" fontId="34" fillId="34" borderId="33" applyNumberFormat="0" applyAlignment="0" applyProtection="0"/>
    <xf numFmtId="0" fontId="28" fillId="33" borderId="33" applyNumberFormat="0" applyAlignment="0" applyProtection="0"/>
    <xf numFmtId="0" fontId="28" fillId="33" borderId="33" applyNumberFormat="0" applyAlignment="0" applyProtection="0"/>
    <xf numFmtId="0" fontId="34" fillId="34" borderId="33" applyNumberFormat="0" applyAlignment="0" applyProtection="0"/>
    <xf numFmtId="0" fontId="34" fillId="35" borderId="33" applyNumberFormat="0" applyAlignment="0" applyProtection="0"/>
    <xf numFmtId="0" fontId="34" fillId="35" borderId="33" applyNumberFormat="0" applyAlignment="0" applyProtection="0"/>
    <xf numFmtId="0" fontId="34" fillId="34" borderId="33"/>
    <xf numFmtId="0" fontId="26" fillId="47" borderId="33"/>
    <xf numFmtId="0" fontId="26" fillId="16" borderId="33" applyNumberFormat="0" applyAlignment="0" applyProtection="0"/>
    <xf numFmtId="0" fontId="26" fillId="16" borderId="33" applyNumberFormat="0" applyAlignment="0" applyProtection="0"/>
    <xf numFmtId="0" fontId="26" fillId="21" borderId="33" applyNumberFormat="0" applyAlignment="0" applyProtection="0"/>
    <xf numFmtId="0" fontId="26" fillId="21" borderId="33" applyNumberFormat="0" applyAlignment="0" applyProtection="0"/>
    <xf numFmtId="0" fontId="26" fillId="16" borderId="33" applyNumberFormat="0" applyAlignment="0" applyProtection="0"/>
    <xf numFmtId="0" fontId="26" fillId="7" borderId="33" applyNumberFormat="0" applyAlignment="0" applyProtection="0"/>
    <xf numFmtId="0" fontId="26" fillId="7" borderId="33" applyNumberFormat="0" applyAlignment="0" applyProtection="0"/>
    <xf numFmtId="0" fontId="13" fillId="1" borderId="8" applyFont="0" applyFill="0" applyBorder="0" applyAlignment="0">
      <alignment horizontal="center" vertical="center"/>
    </xf>
    <xf numFmtId="10" fontId="14" fillId="48" borderId="23" applyNumberFormat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ill="0" applyBorder="0" applyAlignment="0" applyProtection="0"/>
    <xf numFmtId="44" fontId="15" fillId="0" borderId="0" applyFill="0" applyBorder="0" applyAlignment="0" applyProtection="0"/>
    <xf numFmtId="44" fontId="17" fillId="0" borderId="0" applyFont="0" applyFill="0" applyBorder="0" applyAlignment="0" applyProtection="0"/>
    <xf numFmtId="0" fontId="32" fillId="0" borderId="37"/>
    <xf numFmtId="0" fontId="26" fillId="47" borderId="33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4" fillId="34" borderId="33"/>
    <xf numFmtId="0" fontId="15" fillId="0" borderId="0" applyNumberFormat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3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50" borderId="34"/>
    <xf numFmtId="0" fontId="17" fillId="51" borderId="34" applyNumberFormat="0" applyAlignment="0" applyProtection="0"/>
    <xf numFmtId="0" fontId="17" fillId="51" borderId="34" applyNumberFormat="0" applyAlignment="0" applyProtection="0"/>
    <xf numFmtId="0" fontId="15" fillId="12" borderId="34" applyNumberFormat="0" applyFont="0" applyAlignment="0" applyProtection="0"/>
    <xf numFmtId="0" fontId="15" fillId="12" borderId="34" applyNumberFormat="0" applyFont="0" applyAlignment="0" applyProtection="0"/>
    <xf numFmtId="0" fontId="17" fillId="51" borderId="34" applyNumberForma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0" fontId="17" fillId="12" borderId="34" applyNumberFormat="0" applyFon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0" fontId="27" fillId="34" borderId="35"/>
    <xf numFmtId="0" fontId="27" fillId="34" borderId="35" applyNumberFormat="0" applyAlignment="0" applyProtection="0"/>
    <xf numFmtId="0" fontId="27" fillId="34" borderId="35" applyNumberFormat="0" applyAlignment="0" applyProtection="0"/>
    <xf numFmtId="0" fontId="27" fillId="33" borderId="35" applyNumberFormat="0" applyAlignment="0" applyProtection="0"/>
    <xf numFmtId="0" fontId="27" fillId="33" borderId="35" applyNumberFormat="0" applyAlignment="0" applyProtection="0"/>
    <xf numFmtId="0" fontId="27" fillId="34" borderId="35" applyNumberFormat="0" applyAlignment="0" applyProtection="0"/>
    <xf numFmtId="0" fontId="27" fillId="35" borderId="35" applyNumberFormat="0" applyAlignment="0" applyProtection="0"/>
    <xf numFmtId="0" fontId="27" fillId="35" borderId="35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91" fontId="8" fillId="0" borderId="0"/>
    <xf numFmtId="43" fontId="8" fillId="0" borderId="0" applyFont="0" applyFill="0" applyBorder="0" applyAlignment="0" applyProtection="0"/>
    <xf numFmtId="191" fontId="26" fillId="7" borderId="33" applyNumberFormat="0" applyAlignment="0" applyProtection="0"/>
    <xf numFmtId="9" fontId="17" fillId="0" borderId="0" applyFont="0" applyFill="0" applyBorder="0" applyAlignment="0" applyProtection="0"/>
    <xf numFmtId="191" fontId="15" fillId="0" borderId="0"/>
    <xf numFmtId="191" fontId="23" fillId="4" borderId="0" applyNumberFormat="0" applyBorder="0" applyAlignment="0" applyProtection="0"/>
    <xf numFmtId="43" fontId="14" fillId="0" borderId="0"/>
    <xf numFmtId="43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191" fontId="107" fillId="0" borderId="0"/>
    <xf numFmtId="191" fontId="15" fillId="0" borderId="0"/>
    <xf numFmtId="191" fontId="17" fillId="0" borderId="0"/>
    <xf numFmtId="0" fontId="32" fillId="0" borderId="37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0" fontId="32" fillId="0" borderId="37" applyNumberFormat="0" applyFill="0" applyAlignment="0" applyProtection="0"/>
    <xf numFmtId="191" fontId="107" fillId="0" borderId="0"/>
    <xf numFmtId="191" fontId="107" fillId="0" borderId="0"/>
    <xf numFmtId="43" fontId="17" fillId="0" borderId="0" applyFont="0" applyFill="0" applyBorder="0" applyAlignment="0" applyProtection="0"/>
    <xf numFmtId="43" fontId="13" fillId="0" borderId="0" applyFill="0" applyBorder="0" applyAlignment="0" applyProtection="0"/>
    <xf numFmtId="191" fontId="107" fillId="0" borderId="0"/>
    <xf numFmtId="191" fontId="13" fillId="96" borderId="23" applyNumberFormat="0" applyFont="0" applyBorder="0" applyAlignment="0" applyProtection="0">
      <alignment horizontal="center"/>
    </xf>
    <xf numFmtId="191" fontId="58" fillId="0" borderId="12" applyNumberFormat="0" applyFont="0" applyBorder="0" applyAlignment="0"/>
    <xf numFmtId="191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1" fontId="71" fillId="0" borderId="0"/>
    <xf numFmtId="191" fontId="15" fillId="0" borderId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5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>
      <alignment vertical="top"/>
    </xf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ill="0" applyBorder="0" applyAlignment="0" applyProtection="0"/>
    <xf numFmtId="44" fontId="15" fillId="0" borderId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 applyNumberFormat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5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0" fontId="32" fillId="0" borderId="37"/>
    <xf numFmtId="0" fontId="27" fillId="34" borderId="35"/>
    <xf numFmtId="0" fontId="34" fillId="34" borderId="33"/>
    <xf numFmtId="0" fontId="32" fillId="0" borderId="37"/>
    <xf numFmtId="9" fontId="17" fillId="0" borderId="0" applyFont="0" applyFill="0" applyBorder="0" applyAlignment="0" applyProtection="0"/>
    <xf numFmtId="0" fontId="27" fillId="34" borderId="35"/>
    <xf numFmtId="0" fontId="26" fillId="47" borderId="33"/>
    <xf numFmtId="191" fontId="17" fillId="0" borderId="0"/>
    <xf numFmtId="191" fontId="104" fillId="0" borderId="32" applyNumberFormat="0" applyFill="0" applyAlignment="0" applyProtection="0"/>
    <xf numFmtId="191" fontId="15" fillId="0" borderId="0"/>
    <xf numFmtId="191" fontId="17" fillId="2" borderId="0" applyNumberFormat="0" applyBorder="0" applyAlignment="0" applyProtection="0"/>
    <xf numFmtId="191" fontId="17" fillId="3" borderId="0" applyNumberFormat="0" applyBorder="0" applyAlignment="0" applyProtection="0"/>
    <xf numFmtId="191" fontId="17" fillId="4" borderId="0" applyNumberFormat="0" applyBorder="0" applyAlignment="0" applyProtection="0"/>
    <xf numFmtId="191" fontId="17" fillId="5" borderId="0" applyNumberFormat="0" applyBorder="0" applyAlignment="0" applyProtection="0"/>
    <xf numFmtId="191" fontId="17" fillId="6" borderId="0" applyNumberFormat="0" applyBorder="0" applyAlignment="0" applyProtection="0"/>
    <xf numFmtId="191" fontId="17" fillId="7" borderId="0" applyNumberFormat="0" applyBorder="0" applyAlignment="0" applyProtection="0"/>
    <xf numFmtId="191" fontId="17" fillId="8" borderId="0" applyNumberFormat="0" applyBorder="0" applyAlignment="0" applyProtection="0"/>
    <xf numFmtId="191" fontId="17" fillId="10" borderId="0" applyNumberFormat="0" applyBorder="0" applyAlignment="0" applyProtection="0"/>
    <xf numFmtId="191" fontId="17" fillId="17" borderId="0" applyNumberFormat="0" applyBorder="0" applyAlignment="0" applyProtection="0"/>
    <xf numFmtId="191" fontId="17" fillId="5" borderId="0" applyNumberFormat="0" applyBorder="0" applyAlignment="0" applyProtection="0"/>
    <xf numFmtId="191" fontId="17" fillId="8" borderId="0" applyNumberFormat="0" applyBorder="0" applyAlignment="0" applyProtection="0"/>
    <xf numFmtId="191" fontId="17" fillId="18" borderId="0" applyNumberFormat="0" applyBorder="0" applyAlignment="0" applyProtection="0"/>
    <xf numFmtId="191" fontId="33" fillId="24" borderId="0" applyNumberFormat="0" applyBorder="0" applyAlignment="0" applyProtection="0"/>
    <xf numFmtId="191" fontId="33" fillId="10" borderId="0" applyNumberFormat="0" applyBorder="0" applyAlignment="0" applyProtection="0"/>
    <xf numFmtId="191" fontId="33" fillId="17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7" borderId="0" applyNumberFormat="0" applyBorder="0" applyAlignment="0" applyProtection="0"/>
    <xf numFmtId="191" fontId="23" fillId="4" borderId="0" applyNumberFormat="0" applyBorder="0" applyAlignment="0" applyProtection="0"/>
    <xf numFmtId="191" fontId="34" fillId="35" borderId="33" applyNumberFormat="0" applyAlignment="0" applyProtection="0"/>
    <xf numFmtId="191" fontId="30" fillId="36" borderId="5" applyNumberFormat="0" applyAlignment="0" applyProtection="0"/>
    <xf numFmtId="191" fontId="43" fillId="0" borderId="6" applyNumberFormat="0" applyFill="0" applyAlignment="0" applyProtection="0"/>
    <xf numFmtId="191" fontId="33" fillId="38" borderId="0" applyNumberFormat="0" applyBorder="0" applyAlignment="0" applyProtection="0"/>
    <xf numFmtId="191" fontId="33" fillId="39" borderId="0" applyNumberFormat="0" applyBorder="0" applyAlignment="0" applyProtection="0"/>
    <xf numFmtId="191" fontId="33" fillId="40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9" borderId="0" applyNumberFormat="0" applyBorder="0" applyAlignment="0" applyProtection="0"/>
    <xf numFmtId="191" fontId="26" fillId="7" borderId="33" applyNumberFormat="0" applyAlignment="0" applyProtection="0"/>
    <xf numFmtId="191" fontId="24" fillId="3" borderId="0" applyNumberFormat="0" applyBorder="0" applyAlignment="0" applyProtection="0"/>
    <xf numFmtId="192" fontId="15" fillId="0" borderId="0" applyFont="0" applyFill="0" applyBorder="0" applyAlignment="0" applyProtection="0"/>
    <xf numFmtId="191" fontId="55" fillId="21" borderId="0" applyNumberFormat="0" applyBorder="0" applyAlignment="0" applyProtection="0"/>
    <xf numFmtId="191" fontId="15" fillId="12" borderId="34" applyNumberFormat="0" applyFont="0" applyAlignment="0" applyProtection="0"/>
    <xf numFmtId="191" fontId="27" fillId="35" borderId="35" applyNumberFormat="0" applyAlignment="0" applyProtection="0"/>
    <xf numFmtId="191" fontId="29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39" fillId="0" borderId="1" applyNumberFormat="0" applyFill="0" applyAlignment="0" applyProtection="0"/>
    <xf numFmtId="191" fontId="40" fillId="0" borderId="2" applyNumberFormat="0" applyFill="0" applyAlignment="0" applyProtection="0"/>
    <xf numFmtId="191" fontId="41" fillId="0" borderId="3" applyNumberFormat="0" applyFill="0" applyAlignment="0" applyProtection="0"/>
    <xf numFmtId="191" fontId="41" fillId="0" borderId="0" applyNumberFormat="0" applyFill="0" applyBorder="0" applyAlignment="0" applyProtection="0"/>
    <xf numFmtId="191" fontId="32" fillId="0" borderId="37" applyNumberFormat="0" applyFill="0" applyAlignment="0" applyProtection="0"/>
    <xf numFmtId="43" fontId="15" fillId="0" borderId="0" applyFont="0" applyFill="0" applyBorder="0" applyAlignment="0" applyProtection="0"/>
    <xf numFmtId="191" fontId="57" fillId="0" borderId="0" applyNumberFormat="0" applyFill="0" applyBorder="0" applyAlignment="0" applyProtection="0"/>
    <xf numFmtId="191" fontId="71" fillId="0" borderId="0"/>
    <xf numFmtId="43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191" fontId="15" fillId="0" borderId="0"/>
    <xf numFmtId="191" fontId="17" fillId="0" borderId="0"/>
    <xf numFmtId="191" fontId="17" fillId="0" borderId="0"/>
    <xf numFmtId="191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91" fontId="70" fillId="0" borderId="0" applyNumberFormat="0" applyFill="0" applyBorder="0" applyAlignment="0" applyProtection="0">
      <alignment vertical="top"/>
      <protection locked="0"/>
    </xf>
    <xf numFmtId="191" fontId="8" fillId="0" borderId="0"/>
    <xf numFmtId="191" fontId="15" fillId="0" borderId="0"/>
    <xf numFmtId="191" fontId="57" fillId="0" borderId="0" applyNumberFormat="0" applyFill="0" applyBorder="0" applyAlignment="0" applyProtection="0"/>
    <xf numFmtId="191" fontId="17" fillId="0" borderId="0"/>
    <xf numFmtId="191" fontId="17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9" borderId="0" applyNumberFormat="0" applyBorder="0" applyAlignment="0" applyProtection="0"/>
    <xf numFmtId="191" fontId="17" fillId="9" borderId="0" applyNumberFormat="0" applyBorder="0" applyAlignment="0" applyProtection="0"/>
    <xf numFmtId="191" fontId="17" fillId="9" borderId="0" applyNumberFormat="0" applyBorder="0" applyAlignment="0" applyProtection="0"/>
    <xf numFmtId="191" fontId="17" fillId="11" borderId="0" applyNumberFormat="0" applyBorder="0" applyAlignment="0" applyProtection="0"/>
    <xf numFmtId="191" fontId="17" fillId="11" borderId="0" applyNumberFormat="0" applyBorder="0" applyAlignment="0" applyProtection="0"/>
    <xf numFmtId="191" fontId="17" fillId="11" borderId="0" applyNumberFormat="0" applyBorder="0" applyAlignment="0" applyProtection="0"/>
    <xf numFmtId="191" fontId="17" fillId="13" borderId="0" applyNumberFormat="0" applyBorder="0" applyAlignment="0" applyProtection="0"/>
    <xf numFmtId="191" fontId="17" fillId="13" borderId="0" applyNumberFormat="0" applyBorder="0" applyAlignment="0" applyProtection="0"/>
    <xf numFmtId="191" fontId="17" fillId="13" borderId="0" applyNumberFormat="0" applyBorder="0" applyAlignment="0" applyProtection="0"/>
    <xf numFmtId="191" fontId="17" fillId="14" borderId="0" applyNumberFormat="0" applyBorder="0" applyAlignment="0" applyProtection="0"/>
    <xf numFmtId="191" fontId="17" fillId="14" borderId="0" applyNumberFormat="0" applyBorder="0" applyAlignment="0" applyProtection="0"/>
    <xf numFmtId="191" fontId="17" fillId="14" borderId="0" applyNumberFormat="0" applyBorder="0" applyAlignment="0" applyProtection="0"/>
    <xf numFmtId="191" fontId="17" fillId="15" borderId="0" applyNumberFormat="0" applyBorder="0" applyAlignment="0" applyProtection="0"/>
    <xf numFmtId="191" fontId="17" fillId="15" borderId="0" applyNumberFormat="0" applyBorder="0" applyAlignment="0" applyProtection="0"/>
    <xf numFmtId="191" fontId="17" fillId="15" borderId="0" applyNumberFormat="0" applyBorder="0" applyAlignment="0" applyProtection="0"/>
    <xf numFmtId="191" fontId="17" fillId="16" borderId="0" applyNumberFormat="0" applyBorder="0" applyAlignment="0" applyProtection="0"/>
    <xf numFmtId="191" fontId="17" fillId="16" borderId="0" applyNumberFormat="0" applyBorder="0" applyAlignment="0" applyProtection="0"/>
    <xf numFmtId="191" fontId="17" fillId="16" borderId="0" applyNumberFormat="0" applyBorder="0" applyAlignment="0" applyProtection="0"/>
    <xf numFmtId="191" fontId="17" fillId="2" borderId="0" applyNumberFormat="0" applyBorder="0" applyAlignment="0" applyProtection="0"/>
    <xf numFmtId="191" fontId="17" fillId="3" borderId="0" applyNumberFormat="0" applyBorder="0" applyAlignment="0" applyProtection="0"/>
    <xf numFmtId="191" fontId="17" fillId="4" borderId="0" applyNumberFormat="0" applyBorder="0" applyAlignment="0" applyProtection="0"/>
    <xf numFmtId="191" fontId="17" fillId="5" borderId="0" applyNumberFormat="0" applyBorder="0" applyAlignment="0" applyProtection="0"/>
    <xf numFmtId="191" fontId="17" fillId="6" borderId="0" applyNumberFormat="0" applyBorder="0" applyAlignment="0" applyProtection="0"/>
    <xf numFmtId="191" fontId="17" fillId="7" borderId="0" applyNumberFormat="0" applyBorder="0" applyAlignment="0" applyProtection="0"/>
    <xf numFmtId="191" fontId="17" fillId="8" borderId="0" applyNumberFormat="0" applyBorder="0" applyAlignment="0" applyProtection="0"/>
    <xf numFmtId="191" fontId="17" fillId="2" borderId="0" applyNumberFormat="0" applyBorder="0" applyAlignment="0" applyProtection="0"/>
    <xf numFmtId="191" fontId="17" fillId="2" borderId="0" applyNumberFormat="0" applyBorder="0" applyAlignment="0" applyProtection="0"/>
    <xf numFmtId="191" fontId="17" fillId="10" borderId="0" applyNumberFormat="0" applyBorder="0" applyAlignment="0" applyProtection="0"/>
    <xf numFmtId="191" fontId="17" fillId="3" borderId="0" applyNumberFormat="0" applyBorder="0" applyAlignment="0" applyProtection="0"/>
    <xf numFmtId="191" fontId="17" fillId="3" borderId="0" applyNumberFormat="0" applyBorder="0" applyAlignment="0" applyProtection="0"/>
    <xf numFmtId="191" fontId="17" fillId="12" borderId="0" applyNumberFormat="0" applyBorder="0" applyAlignment="0" applyProtection="0"/>
    <xf numFmtId="191" fontId="17" fillId="4" borderId="0" applyNumberFormat="0" applyBorder="0" applyAlignment="0" applyProtection="0"/>
    <xf numFmtId="191" fontId="17" fillId="4" borderId="0" applyNumberFormat="0" applyBorder="0" applyAlignment="0" applyProtection="0"/>
    <xf numFmtId="191" fontId="17" fillId="7" borderId="0" applyNumberFormat="0" applyBorder="0" applyAlignment="0" applyProtection="0"/>
    <xf numFmtId="191" fontId="17" fillId="5" borderId="0" applyNumberFormat="0" applyBorder="0" applyAlignment="0" applyProtection="0"/>
    <xf numFmtId="191" fontId="17" fillId="5" borderId="0" applyNumberFormat="0" applyBorder="0" applyAlignment="0" applyProtection="0"/>
    <xf numFmtId="191" fontId="17" fillId="12" borderId="0" applyNumberFormat="0" applyBorder="0" applyAlignment="0" applyProtection="0"/>
    <xf numFmtId="191" fontId="17" fillId="35" borderId="0" applyNumberFormat="0" applyBorder="0" applyAlignment="0" applyProtection="0"/>
    <xf numFmtId="191" fontId="17" fillId="35" borderId="0" applyNumberFormat="0" applyBorder="0" applyAlignment="0" applyProtection="0"/>
    <xf numFmtId="191" fontId="17" fillId="19" borderId="0" applyNumberFormat="0" applyBorder="0" applyAlignment="0" applyProtection="0"/>
    <xf numFmtId="191" fontId="17" fillId="19" borderId="0" applyNumberFormat="0" applyBorder="0" applyAlignment="0" applyProtection="0"/>
    <xf numFmtId="191" fontId="17" fillId="19" borderId="0" applyNumberFormat="0" applyBorder="0" applyAlignment="0" applyProtection="0"/>
    <xf numFmtId="191" fontId="17" fillId="20" borderId="0" applyNumberFormat="0" applyBorder="0" applyAlignment="0" applyProtection="0"/>
    <xf numFmtId="191" fontId="17" fillId="20" borderId="0" applyNumberFormat="0" applyBorder="0" applyAlignment="0" applyProtection="0"/>
    <xf numFmtId="191" fontId="17" fillId="20" borderId="0" applyNumberFormat="0" applyBorder="0" applyAlignment="0" applyProtection="0"/>
    <xf numFmtId="191" fontId="17" fillId="22" borderId="0" applyNumberFormat="0" applyBorder="0" applyAlignment="0" applyProtection="0"/>
    <xf numFmtId="191" fontId="17" fillId="22" borderId="0" applyNumberFormat="0" applyBorder="0" applyAlignment="0" applyProtection="0"/>
    <xf numFmtId="191" fontId="17" fillId="22" borderId="0" applyNumberFormat="0" applyBorder="0" applyAlignment="0" applyProtection="0"/>
    <xf numFmtId="191" fontId="17" fillId="14" borderId="0" applyNumberFormat="0" applyBorder="0" applyAlignment="0" applyProtection="0"/>
    <xf numFmtId="191" fontId="17" fillId="14" borderId="0" applyNumberFormat="0" applyBorder="0" applyAlignment="0" applyProtection="0"/>
    <xf numFmtId="191" fontId="17" fillId="14" borderId="0" applyNumberFormat="0" applyBorder="0" applyAlignment="0" applyProtection="0"/>
    <xf numFmtId="191" fontId="17" fillId="19" borderId="0" applyNumberFormat="0" applyBorder="0" applyAlignment="0" applyProtection="0"/>
    <xf numFmtId="191" fontId="17" fillId="19" borderId="0" applyNumberFormat="0" applyBorder="0" applyAlignment="0" applyProtection="0"/>
    <xf numFmtId="191" fontId="17" fillId="19" borderId="0" applyNumberFormat="0" applyBorder="0" applyAlignment="0" applyProtection="0"/>
    <xf numFmtId="191" fontId="17" fillId="98" borderId="0" applyNumberFormat="0" applyBorder="0" applyAlignment="0" applyProtection="0"/>
    <xf numFmtId="191" fontId="17" fillId="98" borderId="0" applyNumberFormat="0" applyBorder="0" applyAlignment="0" applyProtection="0"/>
    <xf numFmtId="191" fontId="17" fillId="98" borderId="0" applyNumberFormat="0" applyBorder="0" applyAlignment="0" applyProtection="0"/>
    <xf numFmtId="191" fontId="17" fillId="8" borderId="0" applyNumberFormat="0" applyBorder="0" applyAlignment="0" applyProtection="0"/>
    <xf numFmtId="191" fontId="17" fillId="10" borderId="0" applyNumberFormat="0" applyBorder="0" applyAlignment="0" applyProtection="0"/>
    <xf numFmtId="191" fontId="17" fillId="17" borderId="0" applyNumberFormat="0" applyBorder="0" applyAlignment="0" applyProtection="0"/>
    <xf numFmtId="191" fontId="17" fillId="5" borderId="0" applyNumberFormat="0" applyBorder="0" applyAlignment="0" applyProtection="0"/>
    <xf numFmtId="191" fontId="17" fillId="8" borderId="0" applyNumberFormat="0" applyBorder="0" applyAlignment="0" applyProtection="0"/>
    <xf numFmtId="191" fontId="17" fillId="18" borderId="0" applyNumberFormat="0" applyBorder="0" applyAlignment="0" applyProtection="0"/>
    <xf numFmtId="191" fontId="17" fillId="6" borderId="0" applyNumberFormat="0" applyBorder="0" applyAlignment="0" applyProtection="0"/>
    <xf numFmtId="191" fontId="17" fillId="8" borderId="0" applyNumberFormat="0" applyBorder="0" applyAlignment="0" applyProtection="0"/>
    <xf numFmtId="191" fontId="17" fillId="8" borderId="0" applyNumberFormat="0" applyBorder="0" applyAlignment="0" applyProtection="0"/>
    <xf numFmtId="191" fontId="17" fillId="21" borderId="0" applyNumberFormat="0" applyBorder="0" applyAlignment="0" applyProtection="0"/>
    <xf numFmtId="191" fontId="17" fillId="17" borderId="0" applyNumberFormat="0" applyBorder="0" applyAlignment="0" applyProtection="0"/>
    <xf numFmtId="191" fontId="17" fillId="17" borderId="0" applyNumberFormat="0" applyBorder="0" applyAlignment="0" applyProtection="0"/>
    <xf numFmtId="191" fontId="17" fillId="3" borderId="0" applyNumberFormat="0" applyBorder="0" applyAlignment="0" applyProtection="0"/>
    <xf numFmtId="191" fontId="17" fillId="5" borderId="0" applyNumberFormat="0" applyBorder="0" applyAlignment="0" applyProtection="0"/>
    <xf numFmtId="191" fontId="17" fillId="5" borderId="0" applyNumberFormat="0" applyBorder="0" applyAlignment="0" applyProtection="0"/>
    <xf numFmtId="191" fontId="17" fillId="6" borderId="0" applyNumberFormat="0" applyBorder="0" applyAlignment="0" applyProtection="0"/>
    <xf numFmtId="191" fontId="17" fillId="8" borderId="0" applyNumberFormat="0" applyBorder="0" applyAlignment="0" applyProtection="0"/>
    <xf numFmtId="191" fontId="17" fillId="8" borderId="0" applyNumberFormat="0" applyBorder="0" applyAlignment="0" applyProtection="0"/>
    <xf numFmtId="191" fontId="17" fillId="12" borderId="0" applyNumberFormat="0" applyBorder="0" applyAlignment="0" applyProtection="0"/>
    <xf numFmtId="191" fontId="17" fillId="18" borderId="0" applyNumberFormat="0" applyBorder="0" applyAlignment="0" applyProtection="0"/>
    <xf numFmtId="191" fontId="17" fillId="18" borderId="0" applyNumberFormat="0" applyBorder="0" applyAlignment="0" applyProtection="0"/>
    <xf numFmtId="191" fontId="33" fillId="28" borderId="0" applyNumberFormat="0" applyBorder="0" applyAlignment="0" applyProtection="0"/>
    <xf numFmtId="191" fontId="33" fillId="28" borderId="0" applyNumberFormat="0" applyBorder="0" applyAlignment="0" applyProtection="0"/>
    <xf numFmtId="191" fontId="33" fillId="28" borderId="0" applyNumberFormat="0" applyBorder="0" applyAlignment="0" applyProtection="0"/>
    <xf numFmtId="191" fontId="33" fillId="20" borderId="0" applyNumberFormat="0" applyBorder="0" applyAlignment="0" applyProtection="0"/>
    <xf numFmtId="191" fontId="33" fillId="20" borderId="0" applyNumberFormat="0" applyBorder="0" applyAlignment="0" applyProtection="0"/>
    <xf numFmtId="191" fontId="33" fillId="20" borderId="0" applyNumberFormat="0" applyBorder="0" applyAlignment="0" applyProtection="0"/>
    <xf numFmtId="191" fontId="33" fillId="22" borderId="0" applyNumberFormat="0" applyBorder="0" applyAlignment="0" applyProtection="0"/>
    <xf numFmtId="191" fontId="33" fillId="22" borderId="0" applyNumberFormat="0" applyBorder="0" applyAlignment="0" applyProtection="0"/>
    <xf numFmtId="191" fontId="33" fillId="22" borderId="0" applyNumberFormat="0" applyBorder="0" applyAlignment="0" applyProtection="0"/>
    <xf numFmtId="191" fontId="33" fillId="30" borderId="0" applyNumberFormat="0" applyBorder="0" applyAlignment="0" applyProtection="0"/>
    <xf numFmtId="191" fontId="33" fillId="30" borderId="0" applyNumberFormat="0" applyBorder="0" applyAlignment="0" applyProtection="0"/>
    <xf numFmtId="191" fontId="33" fillId="30" borderId="0" applyNumberFormat="0" applyBorder="0" applyAlignment="0" applyProtection="0"/>
    <xf numFmtId="191" fontId="33" fillId="31" borderId="0" applyNumberFormat="0" applyBorder="0" applyAlignment="0" applyProtection="0"/>
    <xf numFmtId="191" fontId="33" fillId="31" borderId="0" applyNumberFormat="0" applyBorder="0" applyAlignment="0" applyProtection="0"/>
    <xf numFmtId="191" fontId="33" fillId="31" borderId="0" applyNumberFormat="0" applyBorder="0" applyAlignment="0" applyProtection="0"/>
    <xf numFmtId="191" fontId="33" fillId="32" borderId="0" applyNumberFormat="0" applyBorder="0" applyAlignment="0" applyProtection="0"/>
    <xf numFmtId="191" fontId="33" fillId="32" borderId="0" applyNumberFormat="0" applyBorder="0" applyAlignment="0" applyProtection="0"/>
    <xf numFmtId="191" fontId="33" fillId="32" borderId="0" applyNumberFormat="0" applyBorder="0" applyAlignment="0" applyProtection="0"/>
    <xf numFmtId="191" fontId="33" fillId="24" borderId="0" applyNumberFormat="0" applyBorder="0" applyAlignment="0" applyProtection="0"/>
    <xf numFmtId="191" fontId="33" fillId="10" borderId="0" applyNumberFormat="0" applyBorder="0" applyAlignment="0" applyProtection="0"/>
    <xf numFmtId="191" fontId="33" fillId="17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7" borderId="0" applyNumberFormat="0" applyBorder="0" applyAlignment="0" applyProtection="0"/>
    <xf numFmtId="191" fontId="33" fillId="6" borderId="0" applyNumberFormat="0" applyBorder="0" applyAlignment="0" applyProtection="0"/>
    <xf numFmtId="191" fontId="33" fillId="24" borderId="0" applyNumberFormat="0" applyBorder="0" applyAlignment="0" applyProtection="0"/>
    <xf numFmtId="191" fontId="33" fillId="24" borderId="0" applyNumberFormat="0" applyBorder="0" applyAlignment="0" applyProtection="0"/>
    <xf numFmtId="191" fontId="33" fillId="29" borderId="0" applyNumberFormat="0" applyBorder="0" applyAlignment="0" applyProtection="0"/>
    <xf numFmtId="191" fontId="33" fillId="10" borderId="0" applyNumberFormat="0" applyBorder="0" applyAlignment="0" applyProtection="0"/>
    <xf numFmtId="191" fontId="33" fillId="10" borderId="0" applyNumberFormat="0" applyBorder="0" applyAlignment="0" applyProtection="0"/>
    <xf numFmtId="191" fontId="33" fillId="18" borderId="0" applyNumberFormat="0" applyBorder="0" applyAlignment="0" applyProtection="0"/>
    <xf numFmtId="191" fontId="33" fillId="17" borderId="0" applyNumberFormat="0" applyBorder="0" applyAlignment="0" applyProtection="0"/>
    <xf numFmtId="191" fontId="33" fillId="17" borderId="0" applyNumberFormat="0" applyBorder="0" applyAlignment="0" applyProtection="0"/>
    <xf numFmtId="191" fontId="33" fillId="3" borderId="0" applyNumberFormat="0" applyBorder="0" applyAlignment="0" applyProtection="0"/>
    <xf numFmtId="191" fontId="33" fillId="25" borderId="0" applyNumberFormat="0" applyBorder="0" applyAlignment="0" applyProtection="0"/>
    <xf numFmtId="191" fontId="33" fillId="25" borderId="0" applyNumberFormat="0" applyBorder="0" applyAlignment="0" applyProtection="0"/>
    <xf numFmtId="191" fontId="33" fillId="6" borderId="0" applyNumberFormat="0" applyBorder="0" applyAlignment="0" applyProtection="0"/>
    <xf numFmtId="191" fontId="33" fillId="26" borderId="0" applyNumberFormat="0" applyBorder="0" applyAlignment="0" applyProtection="0"/>
    <xf numFmtId="191" fontId="33" fillId="26" borderId="0" applyNumberFormat="0" applyBorder="0" applyAlignment="0" applyProtection="0"/>
    <xf numFmtId="191" fontId="33" fillId="10" borderId="0" applyNumberFormat="0" applyBorder="0" applyAlignment="0" applyProtection="0"/>
    <xf numFmtId="191" fontId="33" fillId="27" borderId="0" applyNumberFormat="0" applyBorder="0" applyAlignment="0" applyProtection="0"/>
    <xf numFmtId="191" fontId="33" fillId="27" borderId="0" applyNumberFormat="0" applyBorder="0" applyAlignment="0" applyProtection="0"/>
    <xf numFmtId="191" fontId="33" fillId="42" borderId="0" applyNumberFormat="0" applyBorder="0" applyAlignment="0" applyProtection="0"/>
    <xf numFmtId="191" fontId="33" fillId="42" borderId="0" applyNumberFormat="0" applyBorder="0" applyAlignment="0" applyProtection="0"/>
    <xf numFmtId="191" fontId="33" fillId="42" borderId="0" applyNumberFormat="0" applyBorder="0" applyAlignment="0" applyProtection="0"/>
    <xf numFmtId="191" fontId="33" fillId="43" borderId="0" applyNumberFormat="0" applyBorder="0" applyAlignment="0" applyProtection="0"/>
    <xf numFmtId="191" fontId="33" fillId="43" borderId="0" applyNumberFormat="0" applyBorder="0" applyAlignment="0" applyProtection="0"/>
    <xf numFmtId="191" fontId="33" fillId="43" borderId="0" applyNumberFormat="0" applyBorder="0" applyAlignment="0" applyProtection="0"/>
    <xf numFmtId="191" fontId="33" fillId="44" borderId="0" applyNumberFormat="0" applyBorder="0" applyAlignment="0" applyProtection="0"/>
    <xf numFmtId="191" fontId="33" fillId="44" borderId="0" applyNumberFormat="0" applyBorder="0" applyAlignment="0" applyProtection="0"/>
    <xf numFmtId="191" fontId="33" fillId="44" borderId="0" applyNumberFormat="0" applyBorder="0" applyAlignment="0" applyProtection="0"/>
    <xf numFmtId="191" fontId="33" fillId="30" borderId="0" applyNumberFormat="0" applyBorder="0" applyAlignment="0" applyProtection="0"/>
    <xf numFmtId="191" fontId="33" fillId="30" borderId="0" applyNumberFormat="0" applyBorder="0" applyAlignment="0" applyProtection="0"/>
    <xf numFmtId="191" fontId="33" fillId="30" borderId="0" applyNumberFormat="0" applyBorder="0" applyAlignment="0" applyProtection="0"/>
    <xf numFmtId="191" fontId="33" fillId="31" borderId="0" applyNumberFormat="0" applyBorder="0" applyAlignment="0" applyProtection="0"/>
    <xf numFmtId="191" fontId="33" fillId="31" borderId="0" applyNumberFormat="0" applyBorder="0" applyAlignment="0" applyProtection="0"/>
    <xf numFmtId="191" fontId="33" fillId="31" borderId="0" applyNumberFormat="0" applyBorder="0" applyAlignment="0" applyProtection="0"/>
    <xf numFmtId="191" fontId="33" fillId="46" borderId="0" applyNumberFormat="0" applyBorder="0" applyAlignment="0" applyProtection="0"/>
    <xf numFmtId="191" fontId="33" fillId="46" borderId="0" applyNumberFormat="0" applyBorder="0" applyAlignment="0" applyProtection="0"/>
    <xf numFmtId="191" fontId="33" fillId="46" borderId="0" applyNumberFormat="0" applyBorder="0" applyAlignment="0" applyProtection="0"/>
    <xf numFmtId="191" fontId="24" fillId="11" borderId="0" applyNumberFormat="0" applyBorder="0" applyAlignment="0" applyProtection="0"/>
    <xf numFmtId="191" fontId="24" fillId="11" borderId="0" applyNumberFormat="0" applyBorder="0" applyAlignment="0" applyProtection="0"/>
    <xf numFmtId="191" fontId="24" fillId="11" borderId="0" applyNumberFormat="0" applyBorder="0" applyAlignment="0" applyProtection="0"/>
    <xf numFmtId="191" fontId="23" fillId="6" borderId="0" applyNumberFormat="0" applyBorder="0" applyAlignment="0" applyProtection="0"/>
    <xf numFmtId="191" fontId="23" fillId="4" borderId="0" applyNumberFormat="0" applyBorder="0" applyAlignment="0" applyProtection="0"/>
    <xf numFmtId="191" fontId="23" fillId="4" borderId="0" applyNumberFormat="0" applyBorder="0" applyAlignment="0" applyProtection="0"/>
    <xf numFmtId="191" fontId="39" fillId="0" borderId="1" applyNumberFormat="0" applyFill="0" applyAlignment="0" applyProtection="0"/>
    <xf numFmtId="191" fontId="110" fillId="0" borderId="0" applyNumberFormat="0" applyFill="0" applyBorder="0" applyAlignment="0" applyProtection="0"/>
    <xf numFmtId="191" fontId="40" fillId="0" borderId="2" applyNumberFormat="0" applyFill="0" applyAlignment="0" applyProtection="0"/>
    <xf numFmtId="191" fontId="111" fillId="0" borderId="0" applyNumberFormat="0" applyFill="0" applyBorder="0" applyAlignment="0" applyProtection="0"/>
    <xf numFmtId="191" fontId="41" fillId="0" borderId="3" applyNumberFormat="0" applyFill="0" applyAlignment="0" applyProtection="0"/>
    <xf numFmtId="191" fontId="41" fillId="0" borderId="0" applyNumberFormat="0" applyFill="0" applyBorder="0" applyAlignment="0" applyProtection="0"/>
    <xf numFmtId="191" fontId="34" fillId="34" borderId="33" applyNumberFormat="0" applyAlignment="0" applyProtection="0"/>
    <xf numFmtId="191" fontId="34" fillId="34" borderId="33" applyNumberFormat="0" applyAlignment="0" applyProtection="0"/>
    <xf numFmtId="191" fontId="34" fillId="34" borderId="33" applyNumberFormat="0" applyAlignment="0" applyProtection="0"/>
    <xf numFmtId="191" fontId="28" fillId="33" borderId="33" applyNumberFormat="0" applyAlignment="0" applyProtection="0"/>
    <xf numFmtId="191" fontId="34" fillId="35" borderId="33" applyNumberFormat="0" applyAlignment="0" applyProtection="0"/>
    <xf numFmtId="191" fontId="34" fillId="35" borderId="33" applyNumberFormat="0" applyAlignment="0" applyProtection="0"/>
    <xf numFmtId="191" fontId="42" fillId="0" borderId="0"/>
    <xf numFmtId="191" fontId="43" fillId="0" borderId="6" applyNumberFormat="0" applyFill="0" applyAlignment="0" applyProtection="0"/>
    <xf numFmtId="191" fontId="29" fillId="0" borderId="7" applyNumberFormat="0" applyFill="0" applyAlignment="0" applyProtection="0"/>
    <xf numFmtId="191" fontId="43" fillId="0" borderId="6" applyNumberFormat="0" applyFill="0" applyAlignment="0" applyProtection="0"/>
    <xf numFmtId="191" fontId="43" fillId="0" borderId="6" applyNumberFormat="0" applyFill="0" applyAlignment="0" applyProtection="0"/>
    <xf numFmtId="43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1" fontId="15" fillId="0" borderId="0"/>
    <xf numFmtId="191" fontId="47" fillId="0" borderId="0"/>
    <xf numFmtId="191" fontId="48" fillId="0" borderId="0"/>
    <xf numFmtId="3" fontId="112" fillId="0" borderId="0" applyFont="0" applyFill="0" applyBorder="0" applyAlignment="0" applyProtection="0"/>
    <xf numFmtId="3" fontId="112" fillId="0" borderId="0" applyFont="0" applyFill="0" applyBorder="0" applyAlignment="0" applyProtection="0"/>
    <xf numFmtId="191" fontId="47" fillId="0" borderId="0"/>
    <xf numFmtId="191" fontId="48" fillId="0" borderId="0"/>
    <xf numFmtId="191" fontId="33" fillId="38" borderId="0" applyNumberFormat="0" applyBorder="0" applyAlignment="0" applyProtection="0"/>
    <xf numFmtId="191" fontId="33" fillId="39" borderId="0" applyNumberFormat="0" applyBorder="0" applyAlignment="0" applyProtection="0"/>
    <xf numFmtId="191" fontId="33" fillId="40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9" borderId="0" applyNumberFormat="0" applyBorder="0" applyAlignment="0" applyProtection="0"/>
    <xf numFmtId="191" fontId="23" fillId="4" borderId="0" applyNumberFormat="0" applyBorder="0" applyAlignment="0" applyProtection="0"/>
    <xf numFmtId="191" fontId="26" fillId="7" borderId="33" applyNumberFormat="0" applyAlignment="0" applyProtection="0"/>
    <xf numFmtId="191" fontId="113" fillId="0" borderId="0" applyFont="0" applyFill="0" applyBorder="0" applyAlignment="0" applyProtection="0"/>
    <xf numFmtId="191" fontId="49" fillId="0" borderId="0">
      <protection locked="0"/>
    </xf>
    <xf numFmtId="191" fontId="50" fillId="0" borderId="0">
      <protection locked="0"/>
    </xf>
    <xf numFmtId="191" fontId="50" fillId="0" borderId="0">
      <protection locked="0"/>
    </xf>
    <xf numFmtId="191" fontId="33" fillId="41" borderId="0" applyNumberFormat="0" applyBorder="0" applyAlignment="0" applyProtection="0"/>
    <xf numFmtId="191" fontId="33" fillId="38" borderId="0" applyNumberFormat="0" applyBorder="0" applyAlignment="0" applyProtection="0"/>
    <xf numFmtId="191" fontId="33" fillId="38" borderId="0" applyNumberFormat="0" applyBorder="0" applyAlignment="0" applyProtection="0"/>
    <xf numFmtId="191" fontId="33" fillId="29" borderId="0" applyNumberFormat="0" applyBorder="0" applyAlignment="0" applyProtection="0"/>
    <xf numFmtId="191" fontId="33" fillId="39" borderId="0" applyNumberFormat="0" applyBorder="0" applyAlignment="0" applyProtection="0"/>
    <xf numFmtId="191" fontId="33" fillId="39" borderId="0" applyNumberFormat="0" applyBorder="0" applyAlignment="0" applyProtection="0"/>
    <xf numFmtId="191" fontId="33" fillId="18" borderId="0" applyNumberFormat="0" applyBorder="0" applyAlignment="0" applyProtection="0"/>
    <xf numFmtId="191" fontId="33" fillId="40" borderId="0" applyNumberFormat="0" applyBorder="0" applyAlignment="0" applyProtection="0"/>
    <xf numFmtId="191" fontId="33" fillId="40" borderId="0" applyNumberFormat="0" applyBorder="0" applyAlignment="0" applyProtection="0"/>
    <xf numFmtId="191" fontId="33" fillId="45" borderId="0" applyNumberFormat="0" applyBorder="0" applyAlignment="0" applyProtection="0"/>
    <xf numFmtId="191" fontId="33" fillId="25" borderId="0" applyNumberFormat="0" applyBorder="0" applyAlignment="0" applyProtection="0"/>
    <xf numFmtId="191" fontId="33" fillId="25" borderId="0" applyNumberFormat="0" applyBorder="0" applyAlignment="0" applyProtection="0"/>
    <xf numFmtId="191" fontId="33" fillId="39" borderId="0" applyNumberFormat="0" applyBorder="0" applyAlignment="0" applyProtection="0"/>
    <xf numFmtId="191" fontId="33" fillId="29" borderId="0" applyNumberFormat="0" applyBorder="0" applyAlignment="0" applyProtection="0"/>
    <xf numFmtId="191" fontId="33" fillId="29" borderId="0" applyNumberFormat="0" applyBorder="0" applyAlignment="0" applyProtection="0"/>
    <xf numFmtId="191" fontId="26" fillId="21" borderId="33" applyNumberFormat="0" applyAlignment="0" applyProtection="0"/>
    <xf numFmtId="191" fontId="26" fillId="35" borderId="33" applyNumberFormat="0" applyAlignment="0" applyProtection="0"/>
    <xf numFmtId="191" fontId="26" fillId="35" borderId="33" applyNumberFormat="0" applyAlignment="0" applyProtection="0"/>
    <xf numFmtId="191" fontId="13" fillId="1" borderId="8" applyFont="0" applyFill="0" applyBorder="0" applyAlignment="0">
      <alignment horizontal="center" vertical="center"/>
    </xf>
    <xf numFmtId="191" fontId="62" fillId="0" borderId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31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191" fontId="49" fillId="0" borderId="0">
      <protection locked="0"/>
    </xf>
    <xf numFmtId="2" fontId="113" fillId="0" borderId="0" applyFont="0" applyFill="0" applyBorder="0" applyAlignment="0" applyProtection="0"/>
    <xf numFmtId="191" fontId="51" fillId="0" borderId="0" applyNumberFormat="0" applyFill="0" applyBorder="0" applyAlignment="0" applyProtection="0">
      <alignment vertical="top"/>
      <protection locked="0"/>
    </xf>
    <xf numFmtId="191" fontId="52" fillId="0" borderId="0">
      <alignment horizontal="left"/>
    </xf>
    <xf numFmtId="191" fontId="15" fillId="0" borderId="0"/>
    <xf numFmtId="191" fontId="39" fillId="0" borderId="1" applyNumberFormat="0" applyFill="0" applyAlignment="0" applyProtection="0"/>
    <xf numFmtId="191" fontId="39" fillId="0" borderId="1" applyNumberFormat="0" applyFill="0" applyAlignment="0" applyProtection="0"/>
    <xf numFmtId="191" fontId="39" fillId="0" borderId="1" applyNumberFormat="0" applyFill="0" applyAlignment="0" applyProtection="0"/>
    <xf numFmtId="191" fontId="40" fillId="0" borderId="2" applyNumberFormat="0" applyFill="0" applyAlignment="0" applyProtection="0"/>
    <xf numFmtId="191" fontId="40" fillId="0" borderId="2" applyNumberFormat="0" applyFill="0" applyAlignment="0" applyProtection="0"/>
    <xf numFmtId="191" fontId="40" fillId="0" borderId="2" applyNumberFormat="0" applyFill="0" applyAlignment="0" applyProtection="0"/>
    <xf numFmtId="191" fontId="41" fillId="0" borderId="3" applyNumberFormat="0" applyFill="0" applyAlignment="0" applyProtection="0"/>
    <xf numFmtId="191" fontId="41" fillId="0" borderId="3" applyNumberFormat="0" applyFill="0" applyAlignment="0" applyProtection="0"/>
    <xf numFmtId="191" fontId="41" fillId="0" borderId="3" applyNumberFormat="0" applyFill="0" applyAlignment="0" applyProtection="0"/>
    <xf numFmtId="191" fontId="41" fillId="0" borderId="0" applyNumberFormat="0" applyFill="0" applyBorder="0" applyAlignment="0" applyProtection="0"/>
    <xf numFmtId="191" fontId="41" fillId="0" borderId="0" applyNumberFormat="0" applyFill="0" applyBorder="0" applyAlignment="0" applyProtection="0"/>
    <xf numFmtId="191" fontId="41" fillId="0" borderId="0" applyNumberFormat="0" applyFill="0" applyBorder="0" applyAlignment="0" applyProtection="0"/>
    <xf numFmtId="191" fontId="106" fillId="0" borderId="0" applyNumberFormat="0" applyFill="0" applyBorder="0" applyAlignment="0" applyProtection="0">
      <alignment vertical="top"/>
      <protection locked="0"/>
    </xf>
    <xf numFmtId="191" fontId="70" fillId="0" borderId="0" applyNumberFormat="0" applyFill="0" applyBorder="0" applyAlignment="0" applyProtection="0">
      <alignment vertical="top"/>
      <protection locked="0"/>
    </xf>
    <xf numFmtId="191" fontId="24" fillId="3" borderId="0" applyNumberFormat="0" applyBorder="0" applyAlignment="0" applyProtection="0"/>
    <xf numFmtId="191" fontId="24" fillId="5" borderId="0" applyNumberFormat="0" applyBorder="0" applyAlignment="0" applyProtection="0"/>
    <xf numFmtId="191" fontId="24" fillId="3" borderId="0" applyNumberFormat="0" applyBorder="0" applyAlignment="0" applyProtection="0"/>
    <xf numFmtId="191" fontId="24" fillId="3" borderId="0" applyNumberFormat="0" applyBorder="0" applyAlignment="0" applyProtection="0"/>
    <xf numFmtId="191" fontId="114" fillId="0" borderId="0"/>
    <xf numFmtId="191" fontId="54" fillId="0" borderId="10"/>
    <xf numFmtId="164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19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5" fillId="0" borderId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7" fillId="0" borderId="0" applyFont="0" applyFill="0" applyBorder="0" applyAlignment="0" applyProtection="0"/>
    <xf numFmtId="192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93" fontId="113" fillId="0" borderId="0" applyFont="0" applyFill="0" applyBorder="0" applyAlignment="0" applyProtection="0"/>
    <xf numFmtId="191" fontId="49" fillId="0" borderId="0">
      <protection locked="0"/>
    </xf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4" fontId="15" fillId="0" borderId="0" applyFont="0" applyFill="0" applyBorder="0" applyAlignment="0" applyProtection="0"/>
    <xf numFmtId="191" fontId="25" fillId="21" borderId="0" applyNumberFormat="0" applyBorder="0" applyAlignment="0" applyProtection="0"/>
    <xf numFmtId="191" fontId="55" fillId="21" borderId="0" applyNumberFormat="0" applyBorder="0" applyAlignment="0" applyProtection="0"/>
    <xf numFmtId="191" fontId="55" fillId="21" borderId="0" applyNumberFormat="0" applyBorder="0" applyAlignment="0" applyProtection="0"/>
    <xf numFmtId="191" fontId="55" fillId="21" borderId="0" applyNumberFormat="0" applyBorder="0" applyAlignment="0" applyProtection="0"/>
    <xf numFmtId="191" fontId="71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71" fillId="0" borderId="0"/>
    <xf numFmtId="191" fontId="71" fillId="0" borderId="0"/>
    <xf numFmtId="191" fontId="71" fillId="0" borderId="0"/>
    <xf numFmtId="191" fontId="71" fillId="0" borderId="0"/>
    <xf numFmtId="191" fontId="57" fillId="0" borderId="0" applyNumberForma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5" fillId="0" borderId="0"/>
    <xf numFmtId="191" fontId="57" fillId="0" borderId="0" applyNumberFormat="0" applyFill="0" applyBorder="0" applyAlignment="0" applyProtection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07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5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15" fillId="0" borderId="0"/>
    <xf numFmtId="191" fontId="17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7" fillId="0" borderId="0"/>
    <xf numFmtId="191" fontId="17" fillId="0" borderId="0"/>
    <xf numFmtId="191" fontId="17" fillId="0" borderId="0"/>
    <xf numFmtId="191" fontId="17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5" fillId="0" borderId="0"/>
    <xf numFmtId="191" fontId="107" fillId="0" borderId="0"/>
    <xf numFmtId="191" fontId="107" fillId="0" borderId="0"/>
    <xf numFmtId="191" fontId="10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36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5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71" fillId="0" borderId="0"/>
    <xf numFmtId="191" fontId="71" fillId="0" borderId="0"/>
    <xf numFmtId="191" fontId="71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71" fillId="0" borderId="0"/>
    <xf numFmtId="191" fontId="71" fillId="0" borderId="0"/>
    <xf numFmtId="191" fontId="71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7" fillId="0" borderId="0"/>
    <xf numFmtId="191" fontId="17" fillId="0" borderId="0"/>
    <xf numFmtId="191" fontId="57" fillId="0" borderId="0" applyNumberFormat="0" applyFill="0" applyBorder="0" applyAlignment="0" applyProtection="0"/>
    <xf numFmtId="191" fontId="15" fillId="0" borderId="0"/>
    <xf numFmtId="191" fontId="107" fillId="0" borderId="0"/>
    <xf numFmtId="191" fontId="17" fillId="0" borderId="0"/>
    <xf numFmtId="191" fontId="17" fillId="0" borderId="0"/>
    <xf numFmtId="191" fontId="17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7" fillId="0" borderId="0"/>
    <xf numFmtId="191" fontId="15" fillId="0" borderId="0"/>
    <xf numFmtId="191" fontId="107" fillId="0" borderId="0"/>
    <xf numFmtId="191" fontId="15" fillId="0" borderId="0"/>
    <xf numFmtId="191" fontId="10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57" fillId="0" borderId="0"/>
    <xf numFmtId="191" fontId="57" fillId="0" borderId="0"/>
    <xf numFmtId="191" fontId="57" fillId="0" borderId="0"/>
    <xf numFmtId="191" fontId="57" fillId="0" borderId="0"/>
    <xf numFmtId="191" fontId="17" fillId="0" borderId="0"/>
    <xf numFmtId="191" fontId="27" fillId="34" borderId="35" applyNumberFormat="0" applyAlignment="0" applyProtection="0"/>
    <xf numFmtId="191" fontId="27" fillId="34" borderId="35" applyNumberFormat="0" applyAlignment="0" applyProtection="0"/>
    <xf numFmtId="191" fontId="27" fillId="34" borderId="35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91" fontId="104" fillId="0" borderId="32" applyNumberFormat="0" applyFill="0" applyAlignment="0" applyProtection="0"/>
    <xf numFmtId="191" fontId="17" fillId="0" borderId="0" applyNumberFormat="0" applyFill="0" applyBorder="0" applyAlignment="0" applyProtection="0"/>
    <xf numFmtId="9" fontId="15" fillId="0" borderId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191" fontId="8" fillId="0" borderId="0"/>
    <xf numFmtId="9" fontId="17" fillId="0" borderId="0" applyFont="0" applyFill="0" applyBorder="0" applyAlignment="0" applyProtection="0"/>
    <xf numFmtId="191" fontId="49" fillId="0" borderId="0">
      <protection locked="0"/>
    </xf>
    <xf numFmtId="191" fontId="27" fillId="33" borderId="35" applyNumberFormat="0" applyAlignment="0" applyProtection="0"/>
    <xf numFmtId="191" fontId="27" fillId="35" borderId="35" applyNumberFormat="0" applyAlignment="0" applyProtection="0"/>
    <xf numFmtId="191" fontId="27" fillId="35" borderId="35" applyNumberFormat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43" fontId="15" fillId="0" borderId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43" fontId="15" fillId="0" borderId="0" applyFill="0" applyBorder="0" applyAlignment="0" applyProtection="0"/>
    <xf numFmtId="192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195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ill="0" applyBorder="0" applyAlignment="0" applyProtection="0"/>
    <xf numFmtId="172" fontId="15" fillId="0" borderId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ill="0" applyBorder="0" applyAlignment="0" applyProtection="0"/>
    <xf numFmtId="43" fontId="15" fillId="0" borderId="0" applyFont="0" applyFill="0" applyBorder="0" applyAlignment="0" applyProtection="0"/>
    <xf numFmtId="192" fontId="8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54" fillId="0" borderId="0"/>
    <xf numFmtId="191" fontId="38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20" fillId="0" borderId="14" applyNumberFormat="0" applyFill="0" applyAlignment="0" applyProtection="0"/>
    <xf numFmtId="191" fontId="39" fillId="0" borderId="1" applyNumberFormat="0" applyFill="0" applyAlignment="0" applyProtection="0"/>
    <xf numFmtId="191" fontId="39" fillId="0" borderId="1" applyNumberFormat="0" applyFill="0" applyAlignment="0" applyProtection="0"/>
    <xf numFmtId="191" fontId="21" fillId="0" borderId="15" applyNumberFormat="0" applyFill="0" applyAlignment="0" applyProtection="0"/>
    <xf numFmtId="191" fontId="40" fillId="0" borderId="2" applyNumberFormat="0" applyFill="0" applyAlignment="0" applyProtection="0"/>
    <xf numFmtId="191" fontId="40" fillId="0" borderId="2" applyNumberFormat="0" applyFill="0" applyAlignment="0" applyProtection="0"/>
    <xf numFmtId="191" fontId="22" fillId="0" borderId="16" applyNumberFormat="0" applyFill="0" applyAlignment="0" applyProtection="0"/>
    <xf numFmtId="191" fontId="41" fillId="0" borderId="3" applyNumberFormat="0" applyFill="0" applyAlignment="0" applyProtection="0"/>
    <xf numFmtId="191" fontId="41" fillId="0" borderId="3" applyNumberFormat="0" applyFill="0" applyAlignment="0" applyProtection="0"/>
    <xf numFmtId="191" fontId="22" fillId="0" borderId="0" applyNumberFormat="0" applyFill="0" applyBorder="0" applyAlignment="0" applyProtection="0"/>
    <xf numFmtId="191" fontId="41" fillId="0" borderId="0" applyNumberFormat="0" applyFill="0" applyBorder="0" applyAlignment="0" applyProtection="0"/>
    <xf numFmtId="191" fontId="41" fillId="0" borderId="0" applyNumberFormat="0" applyFill="0" applyBorder="0" applyAlignment="0" applyProtection="0"/>
    <xf numFmtId="191" fontId="19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19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32" fillId="0" borderId="36" applyNumberFormat="0" applyFill="0" applyAlignment="0" applyProtection="0"/>
    <xf numFmtId="191" fontId="32" fillId="0" borderId="37" applyNumberFormat="0" applyFill="0" applyAlignment="0" applyProtection="0"/>
    <xf numFmtId="191" fontId="30" fillId="36" borderId="5" applyNumberFormat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172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91" fontId="8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5" fillId="0" borderId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113" fillId="0" borderId="0" applyFont="0" applyFill="0" applyBorder="0" applyAlignment="0" applyProtection="0"/>
    <xf numFmtId="191" fontId="17" fillId="8" borderId="0" applyNumberFormat="0" applyBorder="0" applyAlignment="0" applyProtection="0"/>
    <xf numFmtId="191" fontId="8" fillId="73" borderId="0" applyNumberFormat="0" applyBorder="0" applyAlignment="0" applyProtection="0"/>
    <xf numFmtId="191" fontId="17" fillId="10" borderId="0" applyNumberFormat="0" applyBorder="0" applyAlignment="0" applyProtection="0"/>
    <xf numFmtId="191" fontId="8" fillId="77" borderId="0" applyNumberFormat="0" applyBorder="0" applyAlignment="0" applyProtection="0"/>
    <xf numFmtId="191" fontId="17" fillId="12" borderId="0" applyNumberFormat="0" applyBorder="0" applyAlignment="0" applyProtection="0"/>
    <xf numFmtId="191" fontId="8" fillId="81" borderId="0" applyNumberFormat="0" applyBorder="0" applyAlignment="0" applyProtection="0"/>
    <xf numFmtId="191" fontId="17" fillId="7" borderId="0" applyNumberFormat="0" applyBorder="0" applyAlignment="0" applyProtection="0"/>
    <xf numFmtId="191" fontId="8" fillId="85" borderId="0" applyNumberFormat="0" applyBorder="0" applyAlignment="0" applyProtection="0"/>
    <xf numFmtId="191" fontId="17" fillId="6" borderId="0" applyNumberFormat="0" applyBorder="0" applyAlignment="0" applyProtection="0"/>
    <xf numFmtId="191" fontId="8" fillId="89" borderId="0" applyNumberFormat="0" applyBorder="0" applyAlignment="0" applyProtection="0"/>
    <xf numFmtId="191" fontId="17" fillId="6" borderId="0" applyNumberFormat="0" applyBorder="0" applyAlignment="0" applyProtection="0"/>
    <xf numFmtId="191" fontId="17" fillId="12" borderId="0" applyNumberFormat="0" applyBorder="0" applyAlignment="0" applyProtection="0"/>
    <xf numFmtId="191" fontId="8" fillId="93" borderId="0" applyNumberFormat="0" applyBorder="0" applyAlignment="0" applyProtection="0"/>
    <xf numFmtId="191" fontId="17" fillId="6" borderId="0" applyNumberFormat="0" applyBorder="0" applyAlignment="0" applyProtection="0"/>
    <xf numFmtId="191" fontId="8" fillId="74" borderId="0" applyNumberFormat="0" applyBorder="0" applyAlignment="0" applyProtection="0"/>
    <xf numFmtId="191" fontId="17" fillId="10" borderId="0" applyNumberFormat="0" applyBorder="0" applyAlignment="0" applyProtection="0"/>
    <xf numFmtId="191" fontId="8" fillId="78" borderId="0" applyNumberFormat="0" applyBorder="0" applyAlignment="0" applyProtection="0"/>
    <xf numFmtId="191" fontId="17" fillId="10" borderId="0" applyNumberFormat="0" applyBorder="0" applyAlignment="0" applyProtection="0"/>
    <xf numFmtId="191" fontId="17" fillId="21" borderId="0" applyNumberFormat="0" applyBorder="0" applyAlignment="0" applyProtection="0"/>
    <xf numFmtId="191" fontId="8" fillId="82" borderId="0" applyNumberFormat="0" applyBorder="0" applyAlignment="0" applyProtection="0"/>
    <xf numFmtId="191" fontId="17" fillId="3" borderId="0" applyNumberFormat="0" applyBorder="0" applyAlignment="0" applyProtection="0"/>
    <xf numFmtId="191" fontId="8" fillId="86" borderId="0" applyNumberFormat="0" applyBorder="0" applyAlignment="0" applyProtection="0"/>
    <xf numFmtId="191" fontId="17" fillId="6" borderId="0" applyNumberFormat="0" applyBorder="0" applyAlignment="0" applyProtection="0"/>
    <xf numFmtId="191" fontId="8" fillId="90" borderId="0" applyNumberFormat="0" applyBorder="0" applyAlignment="0" applyProtection="0"/>
    <xf numFmtId="191" fontId="17" fillId="12" borderId="0" applyNumberFormat="0" applyBorder="0" applyAlignment="0" applyProtection="0"/>
    <xf numFmtId="191" fontId="8" fillId="94" borderId="0" applyNumberFormat="0" applyBorder="0" applyAlignment="0" applyProtection="0"/>
    <xf numFmtId="191" fontId="33" fillId="6" borderId="0" applyNumberFormat="0" applyBorder="0" applyAlignment="0" applyProtection="0"/>
    <xf numFmtId="191" fontId="105" fillId="75" borderId="0" applyNumberFormat="0" applyBorder="0" applyAlignment="0" applyProtection="0"/>
    <xf numFmtId="191" fontId="33" fillId="29" borderId="0" applyNumberFormat="0" applyBorder="0" applyAlignment="0" applyProtection="0"/>
    <xf numFmtId="191" fontId="105" fillId="79" borderId="0" applyNumberFormat="0" applyBorder="0" applyAlignment="0" applyProtection="0"/>
    <xf numFmtId="191" fontId="33" fillId="18" borderId="0" applyNumberFormat="0" applyBorder="0" applyAlignment="0" applyProtection="0"/>
    <xf numFmtId="191" fontId="105" fillId="83" borderId="0" applyNumberFormat="0" applyBorder="0" applyAlignment="0" applyProtection="0"/>
    <xf numFmtId="191" fontId="33" fillId="3" borderId="0" applyNumberFormat="0" applyBorder="0" applyAlignment="0" applyProtection="0"/>
    <xf numFmtId="191" fontId="105" fillId="87" borderId="0" applyNumberFormat="0" applyBorder="0" applyAlignment="0" applyProtection="0"/>
    <xf numFmtId="191" fontId="33" fillId="6" borderId="0" applyNumberFormat="0" applyBorder="0" applyAlignment="0" applyProtection="0"/>
    <xf numFmtId="191" fontId="105" fillId="91" borderId="0" applyNumberFormat="0" applyBorder="0" applyAlignment="0" applyProtection="0"/>
    <xf numFmtId="191" fontId="33" fillId="10" borderId="0" applyNumberFormat="0" applyBorder="0" applyAlignment="0" applyProtection="0"/>
    <xf numFmtId="191" fontId="105" fillId="95" borderId="0" applyNumberFormat="0" applyBorder="0" applyAlignment="0" applyProtection="0"/>
    <xf numFmtId="191" fontId="23" fillId="6" borderId="0" applyNumberFormat="0" applyBorder="0" applyAlignment="0" applyProtection="0"/>
    <xf numFmtId="191" fontId="96" fillId="66" borderId="0" applyNumberFormat="0" applyBorder="0" applyAlignment="0" applyProtection="0"/>
    <xf numFmtId="191" fontId="28" fillId="33" borderId="33" applyNumberFormat="0" applyAlignment="0" applyProtection="0"/>
    <xf numFmtId="191" fontId="100" fillId="69" borderId="27" applyNumberFormat="0" applyAlignment="0" applyProtection="0"/>
    <xf numFmtId="191" fontId="30" fillId="36" borderId="5" applyNumberFormat="0" applyAlignment="0" applyProtection="0"/>
    <xf numFmtId="191" fontId="102" fillId="70" borderId="30" applyNumberFormat="0" applyAlignment="0" applyProtection="0"/>
    <xf numFmtId="191" fontId="30" fillId="36" borderId="5" applyNumberFormat="0" applyAlignment="0" applyProtection="0"/>
    <xf numFmtId="191" fontId="29" fillId="0" borderId="7" applyNumberFormat="0" applyFill="0" applyAlignment="0" applyProtection="0"/>
    <xf numFmtId="191" fontId="101" fillId="0" borderId="29" applyNumberFormat="0" applyFill="0" applyAlignment="0" applyProtection="0"/>
    <xf numFmtId="191" fontId="33" fillId="41" borderId="0" applyNumberFormat="0" applyBorder="0" applyAlignment="0" applyProtection="0"/>
    <xf numFmtId="191" fontId="105" fillId="72" borderId="0" applyNumberFormat="0" applyBorder="0" applyAlignment="0" applyProtection="0"/>
    <xf numFmtId="191" fontId="33" fillId="29" borderId="0" applyNumberFormat="0" applyBorder="0" applyAlignment="0" applyProtection="0"/>
    <xf numFmtId="191" fontId="105" fillId="76" borderId="0" applyNumberFormat="0" applyBorder="0" applyAlignment="0" applyProtection="0"/>
    <xf numFmtId="191" fontId="33" fillId="18" borderId="0" applyNumberFormat="0" applyBorder="0" applyAlignment="0" applyProtection="0"/>
    <xf numFmtId="191" fontId="105" fillId="80" borderId="0" applyNumberFormat="0" applyBorder="0" applyAlignment="0" applyProtection="0"/>
    <xf numFmtId="191" fontId="33" fillId="45" borderId="0" applyNumberFormat="0" applyBorder="0" applyAlignment="0" applyProtection="0"/>
    <xf numFmtId="191" fontId="105" fillId="84" borderId="0" applyNumberFormat="0" applyBorder="0" applyAlignment="0" applyProtection="0"/>
    <xf numFmtId="191" fontId="33" fillId="26" borderId="0" applyNumberFormat="0" applyBorder="0" applyAlignment="0" applyProtection="0"/>
    <xf numFmtId="191" fontId="105" fillId="88" borderId="0" applyNumberFormat="0" applyBorder="0" applyAlignment="0" applyProtection="0"/>
    <xf numFmtId="191" fontId="33" fillId="26" borderId="0" applyNumberFormat="0" applyBorder="0" applyAlignment="0" applyProtection="0"/>
    <xf numFmtId="191" fontId="33" fillId="39" borderId="0" applyNumberFormat="0" applyBorder="0" applyAlignment="0" applyProtection="0"/>
    <xf numFmtId="191" fontId="105" fillId="92" borderId="0" applyNumberFormat="0" applyBorder="0" applyAlignment="0" applyProtection="0"/>
    <xf numFmtId="191" fontId="26" fillId="21" borderId="33" applyNumberFormat="0" applyAlignment="0" applyProtection="0"/>
    <xf numFmtId="191" fontId="98" fillId="68" borderId="27" applyNumberFormat="0" applyAlignment="0" applyProtection="0"/>
    <xf numFmtId="191" fontId="15" fillId="0" borderId="0" applyFont="0" applyFill="0" applyBorder="0" applyAlignment="0" applyProtection="0"/>
    <xf numFmtId="191" fontId="70" fillId="0" borderId="0" applyNumberFormat="0" applyFill="0" applyBorder="0" applyAlignment="0" applyProtection="0">
      <alignment vertical="top"/>
      <protection locked="0"/>
    </xf>
    <xf numFmtId="191" fontId="24" fillId="5" borderId="0" applyNumberFormat="0" applyBorder="0" applyAlignment="0" applyProtection="0"/>
    <xf numFmtId="191" fontId="97" fillId="67" borderId="0" applyNumberFormat="0" applyBorder="0" applyAlignment="0" applyProtection="0"/>
    <xf numFmtId="19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25" fillId="21" borderId="0" applyNumberFormat="0" applyBorder="0" applyAlignment="0" applyProtection="0"/>
    <xf numFmtId="191" fontId="109" fillId="97" borderId="0" applyNumberFormat="0" applyBorder="0" applyAlignment="0" applyProtection="0"/>
    <xf numFmtId="191" fontId="8" fillId="0" borderId="0"/>
    <xf numFmtId="191" fontId="17" fillId="0" borderId="0"/>
    <xf numFmtId="191" fontId="15" fillId="0" borderId="0"/>
    <xf numFmtId="191" fontId="8" fillId="0" borderId="0"/>
    <xf numFmtId="191" fontId="36" fillId="0" borderId="0"/>
    <xf numFmtId="191" fontId="15" fillId="0" borderId="0"/>
    <xf numFmtId="191" fontId="17" fillId="0" borderId="0"/>
    <xf numFmtId="191" fontId="8" fillId="0" borderId="0"/>
    <xf numFmtId="191" fontId="15" fillId="0" borderId="0"/>
    <xf numFmtId="191" fontId="57" fillId="0" borderId="0" applyNumberFormat="0" applyFill="0" applyBorder="0" applyAlignment="0" applyProtection="0"/>
    <xf numFmtId="191" fontId="17" fillId="0" borderId="0"/>
    <xf numFmtId="191" fontId="15" fillId="0" borderId="0">
      <protection locked="0"/>
    </xf>
    <xf numFmtId="191" fontId="15" fillId="12" borderId="34" applyNumberFormat="0" applyFont="0" applyAlignment="0" applyProtection="0"/>
    <xf numFmtId="191" fontId="8" fillId="71" borderId="31" applyNumberFormat="0" applyFont="0" applyAlignment="0" applyProtection="0"/>
    <xf numFmtId="191" fontId="15" fillId="12" borderId="34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91" fontId="27" fillId="33" borderId="35" applyNumberFormat="0" applyAlignment="0" applyProtection="0"/>
    <xf numFmtId="191" fontId="99" fillId="69" borderId="28" applyNumberFormat="0" applyAlignment="0" applyProtection="0"/>
    <xf numFmtId="191" fontId="29" fillId="0" borderId="0" applyNumberFormat="0" applyFill="0" applyBorder="0" applyAlignment="0" applyProtection="0"/>
    <xf numFmtId="191" fontId="88" fillId="0" borderId="0" applyNumberFormat="0" applyFill="0" applyBorder="0" applyAlignment="0" applyProtection="0"/>
    <xf numFmtId="191" fontId="29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103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20" fillId="0" borderId="14" applyNumberFormat="0" applyFill="0" applyAlignment="0" applyProtection="0"/>
    <xf numFmtId="191" fontId="93" fillId="0" borderId="24" applyNumberFormat="0" applyFill="0" applyAlignment="0" applyProtection="0"/>
    <xf numFmtId="191" fontId="21" fillId="0" borderId="15" applyNumberFormat="0" applyFill="0" applyAlignment="0" applyProtection="0"/>
    <xf numFmtId="191" fontId="94" fillId="0" borderId="25" applyNumberFormat="0" applyFill="0" applyAlignment="0" applyProtection="0"/>
    <xf numFmtId="191" fontId="22" fillId="0" borderId="16" applyNumberFormat="0" applyFill="0" applyAlignment="0" applyProtection="0"/>
    <xf numFmtId="191" fontId="95" fillId="0" borderId="26" applyNumberFormat="0" applyFill="0" applyAlignment="0" applyProtection="0"/>
    <xf numFmtId="191" fontId="22" fillId="0" borderId="0" applyNumberFormat="0" applyFill="0" applyBorder="0" applyAlignment="0" applyProtection="0"/>
    <xf numFmtId="191" fontId="95" fillId="0" borderId="0" applyNumberFormat="0" applyFill="0" applyBorder="0" applyAlignment="0" applyProtection="0"/>
    <xf numFmtId="191" fontId="19" fillId="0" borderId="0" applyNumberFormat="0" applyFill="0" applyBorder="0" applyAlignment="0" applyProtection="0"/>
    <xf numFmtId="191" fontId="108" fillId="0" borderId="0" applyNumberFormat="0" applyFill="0" applyBorder="0" applyAlignment="0" applyProtection="0"/>
    <xf numFmtId="191" fontId="32" fillId="0" borderId="36" applyNumberFormat="0" applyFill="0" applyAlignment="0" applyProtection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2" fontId="15" fillId="0" borderId="0" applyFont="0" applyFill="0" applyBorder="0" applyAlignment="0" applyProtection="0"/>
    <xf numFmtId="191" fontId="71" fillId="0" borderId="0"/>
    <xf numFmtId="9" fontId="8" fillId="0" borderId="0" applyFont="0" applyFill="0" applyBorder="0" applyAlignment="0" applyProtection="0"/>
    <xf numFmtId="191" fontId="15" fillId="0" borderId="0"/>
    <xf numFmtId="191" fontId="17" fillId="0" borderId="0"/>
    <xf numFmtId="191" fontId="8" fillId="0" borderId="0"/>
    <xf numFmtId="191" fontId="17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191" fontId="57" fillId="0" borderId="0" applyNumberFormat="0" applyFill="0" applyBorder="0" applyAlignment="0" applyProtection="0"/>
    <xf numFmtId="191" fontId="57" fillId="0" borderId="0" applyNumberFormat="0" applyFill="0" applyBorder="0" applyAlignment="0" applyProtection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44" fontId="15" fillId="0" borderId="0" applyFill="0" applyBorder="0" applyAlignment="0" applyProtection="0"/>
    <xf numFmtId="9" fontId="15" fillId="0" borderId="0" applyFill="0" applyBorder="0" applyAlignment="0" applyProtection="0"/>
    <xf numFmtId="43" fontId="15" fillId="0" borderId="0" applyFill="0" applyBorder="0" applyAlignment="0" applyProtection="0"/>
    <xf numFmtId="191" fontId="106" fillId="0" borderId="0" applyNumberFormat="0" applyFill="0" applyBorder="0" applyAlignment="0" applyProtection="0">
      <alignment vertical="top"/>
      <protection locked="0"/>
    </xf>
    <xf numFmtId="191" fontId="15" fillId="0" borderId="0"/>
    <xf numFmtId="191" fontId="15" fillId="0" borderId="0"/>
    <xf numFmtId="191" fontId="15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44" fontId="15" fillId="0" borderId="0" applyFill="0" applyBorder="0" applyAlignment="0" applyProtection="0"/>
    <xf numFmtId="9" fontId="15" fillId="0" borderId="0" applyFill="0" applyBorder="0" applyAlignment="0" applyProtection="0"/>
    <xf numFmtId="191" fontId="8" fillId="0" borderId="0"/>
    <xf numFmtId="43" fontId="15" fillId="0" borderId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15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71" fillId="0" borderId="0"/>
    <xf numFmtId="191" fontId="8" fillId="0" borderId="0"/>
    <xf numFmtId="43" fontId="8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91" fontId="17" fillId="2" borderId="0" applyNumberFormat="0" applyBorder="0" applyAlignment="0" applyProtection="0"/>
    <xf numFmtId="191" fontId="17" fillId="3" borderId="0" applyNumberFormat="0" applyBorder="0" applyAlignment="0" applyProtection="0"/>
    <xf numFmtId="191" fontId="17" fillId="4" borderId="0" applyNumberFormat="0" applyBorder="0" applyAlignment="0" applyProtection="0"/>
    <xf numFmtId="191" fontId="17" fillId="5" borderId="0" applyNumberFormat="0" applyBorder="0" applyAlignment="0" applyProtection="0"/>
    <xf numFmtId="191" fontId="17" fillId="6" borderId="0" applyNumberFormat="0" applyBorder="0" applyAlignment="0" applyProtection="0"/>
    <xf numFmtId="191" fontId="17" fillId="7" borderId="0" applyNumberFormat="0" applyBorder="0" applyAlignment="0" applyProtection="0"/>
    <xf numFmtId="191" fontId="17" fillId="8" borderId="0" applyNumberFormat="0" applyBorder="0" applyAlignment="0" applyProtection="0"/>
    <xf numFmtId="191" fontId="17" fillId="10" borderId="0" applyNumberFormat="0" applyBorder="0" applyAlignment="0" applyProtection="0"/>
    <xf numFmtId="191" fontId="17" fillId="17" borderId="0" applyNumberFormat="0" applyBorder="0" applyAlignment="0" applyProtection="0"/>
    <xf numFmtId="191" fontId="17" fillId="5" borderId="0" applyNumberFormat="0" applyBorder="0" applyAlignment="0" applyProtection="0"/>
    <xf numFmtId="191" fontId="17" fillId="8" borderId="0" applyNumberFormat="0" applyBorder="0" applyAlignment="0" applyProtection="0"/>
    <xf numFmtId="191" fontId="17" fillId="18" borderId="0" applyNumberFormat="0" applyBorder="0" applyAlignment="0" applyProtection="0"/>
    <xf numFmtId="191" fontId="33" fillId="24" borderId="0" applyNumberFormat="0" applyBorder="0" applyAlignment="0" applyProtection="0"/>
    <xf numFmtId="191" fontId="33" fillId="10" borderId="0" applyNumberFormat="0" applyBorder="0" applyAlignment="0" applyProtection="0"/>
    <xf numFmtId="191" fontId="33" fillId="17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7" borderId="0" applyNumberFormat="0" applyBorder="0" applyAlignment="0" applyProtection="0"/>
    <xf numFmtId="191" fontId="23" fillId="4" borderId="0" applyNumberFormat="0" applyBorder="0" applyAlignment="0" applyProtection="0"/>
    <xf numFmtId="191" fontId="34" fillId="35" borderId="33" applyNumberFormat="0" applyAlignment="0" applyProtection="0"/>
    <xf numFmtId="191" fontId="30" fillId="36" borderId="5" applyNumberFormat="0" applyAlignment="0" applyProtection="0"/>
    <xf numFmtId="191" fontId="43" fillId="0" borderId="6" applyNumberFormat="0" applyFill="0" applyAlignment="0" applyProtection="0"/>
    <xf numFmtId="191" fontId="33" fillId="38" borderId="0" applyNumberFormat="0" applyBorder="0" applyAlignment="0" applyProtection="0"/>
    <xf numFmtId="191" fontId="33" fillId="39" borderId="0" applyNumberFormat="0" applyBorder="0" applyAlignment="0" applyProtection="0"/>
    <xf numFmtId="191" fontId="33" fillId="40" borderId="0" applyNumberFormat="0" applyBorder="0" applyAlignment="0" applyProtection="0"/>
    <xf numFmtId="191" fontId="33" fillId="25" borderId="0" applyNumberFormat="0" applyBorder="0" applyAlignment="0" applyProtection="0"/>
    <xf numFmtId="191" fontId="33" fillId="26" borderId="0" applyNumberFormat="0" applyBorder="0" applyAlignment="0" applyProtection="0"/>
    <xf numFmtId="191" fontId="33" fillId="29" borderId="0" applyNumberFormat="0" applyBorder="0" applyAlignment="0" applyProtection="0"/>
    <xf numFmtId="191" fontId="26" fillId="7" borderId="33" applyNumberFormat="0" applyAlignment="0" applyProtection="0"/>
    <xf numFmtId="191" fontId="24" fillId="3" borderId="0" applyNumberFormat="0" applyBorder="0" applyAlignment="0" applyProtection="0"/>
    <xf numFmtId="191" fontId="55" fillId="21" borderId="0" applyNumberFormat="0" applyBorder="0" applyAlignment="0" applyProtection="0"/>
    <xf numFmtId="191" fontId="15" fillId="12" borderId="34" applyNumberFormat="0" applyFont="0" applyAlignment="0" applyProtection="0"/>
    <xf numFmtId="9" fontId="15" fillId="0" borderId="0" applyFont="0" applyFill="0" applyBorder="0" applyAlignment="0" applyProtection="0"/>
    <xf numFmtId="191" fontId="27" fillId="35" borderId="35" applyNumberFormat="0" applyAlignment="0" applyProtection="0"/>
    <xf numFmtId="191" fontId="29" fillId="0" borderId="0" applyNumberFormat="0" applyFill="0" applyBorder="0" applyAlignment="0" applyProtection="0"/>
    <xf numFmtId="191" fontId="31" fillId="0" borderId="0" applyNumberFormat="0" applyFill="0" applyBorder="0" applyAlignment="0" applyProtection="0"/>
    <xf numFmtId="191" fontId="38" fillId="0" borderId="0" applyNumberFormat="0" applyFill="0" applyBorder="0" applyAlignment="0" applyProtection="0"/>
    <xf numFmtId="191" fontId="39" fillId="0" borderId="1" applyNumberFormat="0" applyFill="0" applyAlignment="0" applyProtection="0"/>
    <xf numFmtId="191" fontId="40" fillId="0" borderId="2" applyNumberFormat="0" applyFill="0" applyAlignment="0" applyProtection="0"/>
    <xf numFmtId="191" fontId="41" fillId="0" borderId="3" applyNumberFormat="0" applyFill="0" applyAlignment="0" applyProtection="0"/>
    <xf numFmtId="191" fontId="41" fillId="0" borderId="0" applyNumberFormat="0" applyFill="0" applyBorder="0" applyAlignment="0" applyProtection="0"/>
    <xf numFmtId="191" fontId="32" fillId="0" borderId="37" applyNumberFormat="0" applyFill="0" applyAlignment="0" applyProtection="0"/>
    <xf numFmtId="43" fontId="15" fillId="0" borderId="0" applyFont="0" applyFill="0" applyBorder="0" applyAlignment="0" applyProtection="0"/>
    <xf numFmtId="191" fontId="71" fillId="0" borderId="0"/>
    <xf numFmtId="191" fontId="71" fillId="0" borderId="0"/>
    <xf numFmtId="191" fontId="15" fillId="0" borderId="0"/>
    <xf numFmtId="191" fontId="15" fillId="0" borderId="0"/>
    <xf numFmtId="43" fontId="15" fillId="0" borderId="0" applyFill="0" applyBorder="0" applyAlignment="0" applyProtection="0"/>
    <xf numFmtId="191" fontId="71" fillId="0" borderId="0"/>
    <xf numFmtId="191" fontId="71" fillId="0" borderId="0"/>
    <xf numFmtId="191" fontId="71" fillId="0" borderId="0"/>
    <xf numFmtId="191" fontId="71" fillId="0" borderId="0"/>
    <xf numFmtId="191" fontId="15" fillId="0" borderId="0"/>
    <xf numFmtId="191" fontId="15" fillId="0" borderId="0"/>
    <xf numFmtId="191" fontId="71" fillId="0" borderId="0"/>
    <xf numFmtId="191" fontId="71" fillId="0" borderId="0"/>
    <xf numFmtId="191" fontId="15" fillId="0" borderId="0"/>
    <xf numFmtId="191" fontId="71" fillId="0" borderId="0"/>
    <xf numFmtId="191" fontId="15" fillId="0" borderId="0"/>
    <xf numFmtId="191" fontId="71" fillId="0" borderId="0"/>
    <xf numFmtId="191" fontId="15" fillId="0" borderId="0"/>
    <xf numFmtId="191" fontId="71" fillId="0" borderId="0"/>
    <xf numFmtId="9" fontId="8" fillId="0" borderId="0" applyFont="0" applyFill="0" applyBorder="0" applyAlignment="0" applyProtection="0"/>
    <xf numFmtId="0" fontId="17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7" fillId="0" borderId="0"/>
    <xf numFmtId="0" fontId="8" fillId="0" borderId="0"/>
    <xf numFmtId="0" fontId="8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8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8" fillId="0" borderId="0"/>
    <xf numFmtId="191" fontId="104" fillId="0" borderId="32" applyNumberFormat="0" applyFill="0" applyAlignment="0" applyProtection="0"/>
    <xf numFmtId="191" fontId="8" fillId="0" borderId="0"/>
    <xf numFmtId="191" fontId="26" fillId="7" borderId="33" applyNumberFormat="0" applyAlignment="0" applyProtection="0"/>
    <xf numFmtId="191" fontId="17" fillId="0" borderId="0"/>
    <xf numFmtId="191" fontId="15" fillId="0" borderId="0"/>
    <xf numFmtId="191" fontId="15" fillId="0" borderId="0"/>
    <xf numFmtId="191" fontId="8" fillId="0" borderId="0"/>
    <xf numFmtId="191" fontId="15" fillId="0" borderId="0"/>
    <xf numFmtId="191" fontId="15" fillId="0" borderId="0"/>
    <xf numFmtId="191" fontId="104" fillId="0" borderId="32" applyNumberFormat="0" applyFill="0" applyAlignment="0" applyProtection="0"/>
    <xf numFmtId="191" fontId="104" fillId="0" borderId="32" applyNumberFormat="0" applyFill="0" applyAlignment="0" applyProtection="0"/>
    <xf numFmtId="191" fontId="8" fillId="0" borderId="0"/>
    <xf numFmtId="191" fontId="17" fillId="0" borderId="0"/>
    <xf numFmtId="191" fontId="104" fillId="0" borderId="32" applyNumberFormat="0" applyFill="0" applyAlignment="0" applyProtection="0"/>
    <xf numFmtId="191" fontId="8" fillId="0" borderId="0"/>
    <xf numFmtId="191" fontId="26" fillId="7" borderId="33" applyNumberFormat="0" applyAlignment="0" applyProtection="0"/>
    <xf numFmtId="191" fontId="15" fillId="0" borderId="0"/>
    <xf numFmtId="191" fontId="17" fillId="0" borderId="0"/>
    <xf numFmtId="191" fontId="15" fillId="0" borderId="0"/>
    <xf numFmtId="191" fontId="15" fillId="0" borderId="0"/>
    <xf numFmtId="191" fontId="15" fillId="0" borderId="0"/>
    <xf numFmtId="191" fontId="26" fillId="7" borderId="33" applyNumberFormat="0" applyAlignment="0" applyProtection="0"/>
    <xf numFmtId="191" fontId="104" fillId="0" borderId="32" applyNumberFormat="0" applyFill="0" applyAlignment="0" applyProtection="0"/>
    <xf numFmtId="191" fontId="15" fillId="0" borderId="0"/>
    <xf numFmtId="191" fontId="8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5" fillId="0" borderId="0"/>
    <xf numFmtId="191" fontId="17" fillId="0" borderId="0"/>
    <xf numFmtId="191" fontId="8" fillId="0" borderId="0"/>
    <xf numFmtId="0" fontId="13" fillId="1" borderId="8" applyFont="0" applyFill="0" applyBorder="0" applyAlignment="0">
      <alignment horizontal="center" vertical="center"/>
    </xf>
    <xf numFmtId="44" fontId="13" fillId="0" borderId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5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>
      <alignment vertical="top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43" fontId="14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7" fillId="0" borderId="0" applyFont="0" applyFill="0" applyBorder="0" applyAlignment="0" applyProtection="0"/>
    <xf numFmtId="191" fontId="8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5" fillId="0" borderId="0" applyFill="0" applyBorder="0" applyAlignment="0" applyProtection="0"/>
    <xf numFmtId="43" fontId="7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91" fontId="8" fillId="0" borderId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64" fontId="15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71" borderId="31" applyNumberFormat="0" applyFon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191" fontId="8" fillId="0" borderId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44" fontId="8" fillId="0" borderId="0" applyFont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73" borderId="0" applyNumberFormat="0" applyBorder="0" applyAlignment="0" applyProtection="0"/>
    <xf numFmtId="191" fontId="8" fillId="77" borderId="0" applyNumberFormat="0" applyBorder="0" applyAlignment="0" applyProtection="0"/>
    <xf numFmtId="191" fontId="8" fillId="81" borderId="0" applyNumberFormat="0" applyBorder="0" applyAlignment="0" applyProtection="0"/>
    <xf numFmtId="191" fontId="8" fillId="85" borderId="0" applyNumberFormat="0" applyBorder="0" applyAlignment="0" applyProtection="0"/>
    <xf numFmtId="191" fontId="8" fillId="89" borderId="0" applyNumberFormat="0" applyBorder="0" applyAlignment="0" applyProtection="0"/>
    <xf numFmtId="191" fontId="8" fillId="93" borderId="0" applyNumberFormat="0" applyBorder="0" applyAlignment="0" applyProtection="0"/>
    <xf numFmtId="191" fontId="8" fillId="74" borderId="0" applyNumberFormat="0" applyBorder="0" applyAlignment="0" applyProtection="0"/>
    <xf numFmtId="191" fontId="8" fillId="78" borderId="0" applyNumberFormat="0" applyBorder="0" applyAlignment="0" applyProtection="0"/>
    <xf numFmtId="191" fontId="8" fillId="82" borderId="0" applyNumberFormat="0" applyBorder="0" applyAlignment="0" applyProtection="0"/>
    <xf numFmtId="191" fontId="8" fillId="86" borderId="0" applyNumberFormat="0" applyBorder="0" applyAlignment="0" applyProtection="0"/>
    <xf numFmtId="191" fontId="8" fillId="90" borderId="0" applyNumberFormat="0" applyBorder="0" applyAlignment="0" applyProtection="0"/>
    <xf numFmtId="191" fontId="8" fillId="94" borderId="0" applyNumberFormat="0" applyBorder="0" applyAlignment="0" applyProtection="0"/>
    <xf numFmtId="191" fontId="8" fillId="0" borderId="0"/>
    <xf numFmtId="191" fontId="8" fillId="71" borderId="31" applyNumberFormat="0" applyFont="0" applyAlignment="0" applyProtection="0"/>
    <xf numFmtId="44" fontId="8" fillId="0" borderId="0" applyFont="0" applyFill="0" applyBorder="0" applyAlignment="0" applyProtection="0"/>
    <xf numFmtId="43" fontId="15" fillId="0" borderId="0" applyFill="0" applyBorder="0" applyAlignment="0" applyProtection="0"/>
    <xf numFmtId="191" fontId="8" fillId="0" borderId="0"/>
    <xf numFmtId="191" fontId="8" fillId="0" borderId="0"/>
    <xf numFmtId="191" fontId="8" fillId="0" borderId="0"/>
    <xf numFmtId="43" fontId="15" fillId="0" borderId="0" applyFill="0" applyBorder="0" applyAlignment="0" applyProtection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191" fontId="8" fillId="0" borderId="0"/>
    <xf numFmtId="9" fontId="17" fillId="0" borderId="0" applyFont="0" applyFill="0" applyBorder="0" applyAlignment="0" applyProtection="0"/>
    <xf numFmtId="0" fontId="15" fillId="0" borderId="0"/>
    <xf numFmtId="0" fontId="7" fillId="0" borderId="0"/>
    <xf numFmtId="0" fontId="15" fillId="0" borderId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5" fillId="0" borderId="0">
      <alignment horizontal="centerContinuous" vertical="justify"/>
    </xf>
    <xf numFmtId="0" fontId="5" fillId="0" borderId="0"/>
    <xf numFmtId="43" fontId="17" fillId="0" borderId="0" applyFont="0" applyFill="0" applyBorder="0" applyAlignment="0" applyProtection="0"/>
    <xf numFmtId="9" fontId="118" fillId="0" borderId="0" applyFont="0" applyFill="0" applyBorder="0" applyAlignment="0" applyProtection="0"/>
    <xf numFmtId="0" fontId="118" fillId="0" borderId="0"/>
    <xf numFmtId="43" fontId="118" fillId="0" borderId="0" applyFont="0" applyFill="0" applyBorder="0" applyAlignment="0" applyProtection="0"/>
    <xf numFmtId="0" fontId="118" fillId="0" borderId="0"/>
    <xf numFmtId="43" fontId="11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118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19" fillId="99" borderId="39" applyNumberFormat="0" applyFill="0" applyBorder="0" applyAlignment="0" applyProtection="0">
      <alignment horizontal="center"/>
    </xf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21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33" fillId="6" borderId="0" applyNumberFormat="0" applyBorder="0" applyAlignment="0" applyProtection="0"/>
    <xf numFmtId="0" fontId="33" fillId="29" borderId="0" applyNumberFormat="0" applyBorder="0" applyAlignment="0" applyProtection="0"/>
    <xf numFmtId="0" fontId="33" fillId="18" borderId="0" applyNumberFormat="0" applyBorder="0" applyAlignment="0" applyProtection="0"/>
    <xf numFmtId="0" fontId="33" fillId="3" borderId="0" applyNumberFormat="0" applyBorder="0" applyAlignment="0" applyProtection="0"/>
    <xf numFmtId="0" fontId="33" fillId="6" borderId="0" applyNumberFormat="0" applyBorder="0" applyAlignment="0" applyProtection="0"/>
    <xf numFmtId="0" fontId="33" fillId="10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41" borderId="0" applyNumberFormat="0" applyBorder="0" applyAlignment="0" applyProtection="0"/>
    <xf numFmtId="0" fontId="33" fillId="29" borderId="0" applyNumberFormat="0" applyBorder="0" applyAlignment="0" applyProtection="0"/>
    <xf numFmtId="0" fontId="33" fillId="18" borderId="0" applyNumberFormat="0" applyBorder="0" applyAlignment="0" applyProtection="0"/>
    <xf numFmtId="0" fontId="33" fillId="45" borderId="0" applyNumberFormat="0" applyBorder="0" applyAlignment="0" applyProtection="0"/>
    <xf numFmtId="0" fontId="33" fillId="26" borderId="0" applyNumberFormat="0" applyBorder="0" applyAlignment="0" applyProtection="0"/>
    <xf numFmtId="0" fontId="33" fillId="39" borderId="0" applyNumberFormat="0" applyBorder="0" applyAlignment="0" applyProtection="0"/>
    <xf numFmtId="0" fontId="24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8" fillId="33" borderId="33" applyNumberFormat="0" applyAlignment="0" applyProtection="0"/>
    <xf numFmtId="0" fontId="34" fillId="35" borderId="33" applyNumberFormat="0" applyAlignment="0" applyProtection="0"/>
    <xf numFmtId="0" fontId="30" fillId="36" borderId="5" applyNumberFormat="0" applyAlignment="0" applyProtection="0"/>
    <xf numFmtId="0" fontId="43" fillId="0" borderId="6" applyNumberFormat="0" applyFill="0" applyAlignment="0" applyProtection="0"/>
    <xf numFmtId="0" fontId="30" fillId="36" borderId="5" applyNumberFormat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26" fillId="7" borderId="33" applyNumberFormat="0" applyAlignment="0" applyProtection="0"/>
    <xf numFmtId="197" fontId="120" fillId="0" borderId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6" fillId="21" borderId="33" applyNumberFormat="0" applyAlignment="0" applyProtection="0"/>
    <xf numFmtId="0" fontId="29" fillId="0" borderId="7" applyNumberFormat="0" applyFill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96" fontId="1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25" fillId="21" borderId="0" applyNumberFormat="0" applyBorder="0" applyAlignment="0" applyProtection="0"/>
    <xf numFmtId="0" fontId="5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121" fillId="0" borderId="0"/>
    <xf numFmtId="0" fontId="57" fillId="0" borderId="0" applyNumberFormat="0" applyFill="0" applyBorder="0" applyAlignment="0" applyProtection="0"/>
    <xf numFmtId="0" fontId="121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5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5" fillId="0" borderId="0"/>
    <xf numFmtId="0" fontId="15" fillId="0" borderId="0"/>
    <xf numFmtId="0" fontId="5" fillId="0" borderId="0"/>
    <xf numFmtId="0" fontId="1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5" fillId="0" borderId="0"/>
    <xf numFmtId="0" fontId="5" fillId="0" borderId="0"/>
    <xf numFmtId="0" fontId="5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7" fillId="0" borderId="0" applyNumberFormat="0" applyFill="0" applyBorder="0" applyAlignment="0" applyProtection="0"/>
    <xf numFmtId="0" fontId="5" fillId="0" borderId="0"/>
    <xf numFmtId="0" fontId="5" fillId="0" borderId="0"/>
    <xf numFmtId="0" fontId="15" fillId="12" borderId="34" applyNumberFormat="0" applyFont="0" applyAlignment="0" applyProtection="0"/>
    <xf numFmtId="0" fontId="15" fillId="12" borderId="34" applyNumberFormat="0" applyFont="0" applyAlignment="0" applyProtection="0"/>
    <xf numFmtId="0" fontId="15" fillId="12" borderId="34" applyNumberFormat="0" applyFont="0" applyAlignment="0" applyProtection="0"/>
    <xf numFmtId="0" fontId="27" fillId="33" borderId="35" applyNumberFormat="0" applyAlignment="0" applyProtection="0"/>
    <xf numFmtId="9" fontId="15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35" borderId="35" applyNumberFormat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15" fillId="0" borderId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1" applyNumberFormat="0" applyFill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5" fillId="0" borderId="0"/>
    <xf numFmtId="0" fontId="15" fillId="0" borderId="0"/>
    <xf numFmtId="0" fontId="117" fillId="0" borderId="0"/>
    <xf numFmtId="164" fontId="11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2" fillId="0" borderId="0"/>
    <xf numFmtId="0" fontId="123" fillId="0" borderId="0" applyNumberFormat="0" applyFill="0" applyBorder="0" applyProtection="0">
      <alignment vertical="top" wrapText="1"/>
    </xf>
    <xf numFmtId="9" fontId="124" fillId="0" borderId="0" applyFont="0" applyFill="0" applyBorder="0" applyAlignment="0" applyProtection="0"/>
    <xf numFmtId="9" fontId="1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2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15" fillId="0" borderId="0"/>
    <xf numFmtId="43" fontId="5" fillId="0" borderId="0" applyFont="0" applyFill="0" applyBorder="0" applyAlignment="0" applyProtection="0"/>
    <xf numFmtId="0" fontId="15" fillId="0" borderId="0"/>
    <xf numFmtId="0" fontId="5" fillId="8" borderId="0" applyNumberFormat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2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33" borderId="40" applyNumberFormat="0" applyAlignment="0" applyProtection="0"/>
    <xf numFmtId="0" fontId="34" fillId="35" borderId="40" applyNumberFormat="0" applyAlignment="0" applyProtection="0"/>
    <xf numFmtId="0" fontId="34" fillId="35" borderId="40" applyNumberFormat="0" applyAlignment="0" applyProtection="0"/>
    <xf numFmtId="0" fontId="26" fillId="7" borderId="40" applyNumberFormat="0" applyAlignment="0" applyProtection="0"/>
    <xf numFmtId="0" fontId="26" fillId="7" borderId="40" applyNumberFormat="0" applyAlignment="0" applyProtection="0"/>
    <xf numFmtId="0" fontId="26" fillId="21" borderId="40" applyNumberFormat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12" borderId="41" applyNumberFormat="0" applyFont="0" applyAlignment="0" applyProtection="0"/>
    <xf numFmtId="0" fontId="15" fillId="12" borderId="41" applyNumberFormat="0" applyFont="0" applyAlignment="0" applyProtection="0"/>
    <xf numFmtId="0" fontId="15" fillId="12" borderId="41" applyNumberFormat="0" applyFont="0" applyAlignment="0" applyProtection="0"/>
    <xf numFmtId="0" fontId="27" fillId="33" borderId="42" applyNumberFormat="0" applyAlignment="0" applyProtection="0"/>
    <xf numFmtId="0" fontId="27" fillId="35" borderId="42" applyNumberFormat="0" applyAlignment="0" applyProtection="0"/>
    <xf numFmtId="0" fontId="27" fillId="35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2" fillId="0" borderId="43" applyNumberFormat="0" applyFill="0" applyAlignment="0" applyProtection="0"/>
    <xf numFmtId="0" fontId="32" fillId="0" borderId="43" applyNumberFormat="0" applyFill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9" fontId="13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27">
    <xf numFmtId="0" fontId="0" fillId="0" borderId="0" xfId="0"/>
    <xf numFmtId="0" fontId="17" fillId="48" borderId="0" xfId="491" applyFill="1" applyAlignment="1">
      <alignment vertical="center"/>
    </xf>
    <xf numFmtId="0" fontId="17" fillId="48" borderId="0" xfId="491" applyFill="1"/>
    <xf numFmtId="0" fontId="68" fillId="48" borderId="0" xfId="491" applyFont="1" applyFill="1"/>
    <xf numFmtId="15" fontId="61" fillId="48" borderId="0" xfId="491" applyNumberFormat="1" applyFont="1" applyFill="1" applyAlignment="1">
      <alignment horizontal="center" vertical="center"/>
    </xf>
    <xf numFmtId="15" fontId="61" fillId="48" borderId="0" xfId="491" applyNumberFormat="1" applyFont="1" applyFill="1" applyAlignment="1">
      <alignment horizontal="justify" vertical="justify"/>
    </xf>
    <xf numFmtId="0" fontId="17" fillId="48" borderId="0" xfId="491" applyFill="1" applyAlignment="1">
      <alignment vertical="center" wrapText="1"/>
    </xf>
    <xf numFmtId="0" fontId="67" fillId="48" borderId="0" xfId="491" applyFont="1" applyFill="1"/>
    <xf numFmtId="0" fontId="15" fillId="48" borderId="0" xfId="490" applyFill="1"/>
    <xf numFmtId="0" fontId="18" fillId="0" borderId="0" xfId="490" applyFont="1"/>
    <xf numFmtId="0" fontId="18" fillId="0" borderId="0" xfId="490" applyFont="1" applyAlignment="1">
      <alignment vertical="center"/>
    </xf>
    <xf numFmtId="174" fontId="72" fillId="48" borderId="0" xfId="491" applyNumberFormat="1" applyFont="1" applyFill="1"/>
    <xf numFmtId="173" fontId="80" fillId="48" borderId="0" xfId="491" applyNumberFormat="1" applyFont="1" applyFill="1" applyAlignment="1">
      <alignment horizontal="center" vertical="top"/>
    </xf>
    <xf numFmtId="174" fontId="80" fillId="48" borderId="0" xfId="491" applyNumberFormat="1" applyFont="1" applyFill="1"/>
    <xf numFmtId="174" fontId="80" fillId="48" borderId="0" xfId="491" quotePrefix="1" applyNumberFormat="1" applyFont="1" applyFill="1" applyAlignment="1">
      <alignment horizontal="center"/>
    </xf>
    <xf numFmtId="173" fontId="72" fillId="48" borderId="0" xfId="491" applyNumberFormat="1" applyFont="1" applyFill="1" applyAlignment="1">
      <alignment horizontal="center" vertical="top"/>
    </xf>
    <xf numFmtId="174" fontId="84" fillId="48" borderId="0" xfId="491" applyNumberFormat="1" applyFont="1" applyFill="1" applyAlignment="1">
      <alignment horizontal="left" vertical="center"/>
    </xf>
    <xf numFmtId="0" fontId="17" fillId="48" borderId="0" xfId="491" applyFill="1" applyAlignment="1">
      <alignment horizontal="center"/>
    </xf>
    <xf numFmtId="0" fontId="68" fillId="48" borderId="0" xfId="491" applyFont="1" applyFill="1" applyAlignment="1">
      <alignment horizontal="center"/>
    </xf>
    <xf numFmtId="10" fontId="17" fillId="48" borderId="0" xfId="491" applyNumberFormat="1" applyFill="1" applyAlignment="1">
      <alignment horizontal="center" vertical="center" wrapText="1"/>
    </xf>
    <xf numFmtId="0" fontId="67" fillId="48" borderId="0" xfId="491" applyFont="1" applyFill="1" applyAlignment="1">
      <alignment horizontal="center"/>
    </xf>
    <xf numFmtId="0" fontId="78" fillId="48" borderId="0" xfId="491" applyFont="1" applyFill="1" applyAlignment="1">
      <alignment vertical="justify"/>
    </xf>
    <xf numFmtId="0" fontId="15" fillId="0" borderId="0" xfId="490"/>
    <xf numFmtId="0" fontId="15" fillId="48" borderId="0" xfId="490" applyFill="1" applyAlignment="1">
      <alignment vertical="top" wrapText="1"/>
    </xf>
    <xf numFmtId="43" fontId="13" fillId="48" borderId="0" xfId="712" applyFill="1" applyAlignment="1">
      <alignment vertical="center" wrapText="1"/>
    </xf>
    <xf numFmtId="0" fontId="86" fillId="48" borderId="0" xfId="491" quotePrefix="1" applyFont="1" applyFill="1" applyAlignment="1">
      <alignment vertical="justify"/>
    </xf>
    <xf numFmtId="0" fontId="76" fillId="48" borderId="0" xfId="491" applyFont="1" applyFill="1" applyAlignment="1" applyProtection="1">
      <alignment horizontal="left" vertical="center"/>
      <protection hidden="1"/>
    </xf>
    <xf numFmtId="0" fontId="78" fillId="48" borderId="0" xfId="491" applyFont="1" applyFill="1" applyAlignment="1">
      <alignment vertical="center"/>
    </xf>
    <xf numFmtId="10" fontId="72" fillId="48" borderId="0" xfId="491" applyNumberFormat="1" applyFont="1" applyFill="1" applyAlignment="1">
      <alignment vertical="center"/>
    </xf>
    <xf numFmtId="174" fontId="72" fillId="48" borderId="0" xfId="491" applyNumberFormat="1" applyFont="1" applyFill="1" applyAlignment="1">
      <alignment vertical="center"/>
    </xf>
    <xf numFmtId="0" fontId="66" fillId="52" borderId="0" xfId="0" applyFont="1" applyFill="1" applyAlignment="1" applyProtection="1">
      <alignment vertical="center"/>
      <protection locked="0"/>
    </xf>
    <xf numFmtId="0" fontId="73" fillId="0" borderId="0" xfId="0" applyFont="1" applyAlignment="1">
      <alignment horizontal="center" vertical="center"/>
    </xf>
    <xf numFmtId="0" fontId="13" fillId="48" borderId="0" xfId="712" applyNumberFormat="1" applyFill="1" applyAlignment="1">
      <alignment vertical="center" wrapText="1"/>
    </xf>
    <xf numFmtId="43" fontId="13" fillId="48" borderId="0" xfId="712" applyFill="1" applyAlignment="1">
      <alignment horizontal="center" vertical="center" wrapText="1"/>
    </xf>
    <xf numFmtId="0" fontId="66" fillId="52" borderId="0" xfId="0" applyFont="1" applyFill="1" applyAlignment="1" applyProtection="1">
      <alignment horizontal="center" vertical="center"/>
      <protection locked="0"/>
    </xf>
    <xf numFmtId="0" fontId="75" fillId="55" borderId="0" xfId="0" applyFont="1" applyFill="1" applyAlignment="1">
      <alignment horizontal="left" vertical="center"/>
    </xf>
    <xf numFmtId="0" fontId="17" fillId="57" borderId="0" xfId="491" applyFill="1" applyAlignment="1">
      <alignment vertical="center" wrapText="1"/>
    </xf>
    <xf numFmtId="43" fontId="13" fillId="57" borderId="0" xfId="712" applyFill="1" applyAlignment="1">
      <alignment horizontal="center" vertical="center" wrapText="1"/>
    </xf>
    <xf numFmtId="10" fontId="17" fillId="57" borderId="0" xfId="491" applyNumberFormat="1" applyFill="1" applyAlignment="1">
      <alignment horizontal="center" vertical="center" wrapText="1"/>
    </xf>
    <xf numFmtId="0" fontId="13" fillId="57" borderId="0" xfId="712" applyNumberFormat="1" applyFill="1" applyAlignment="1">
      <alignment vertical="center" wrapText="1"/>
    </xf>
    <xf numFmtId="0" fontId="72" fillId="48" borderId="0" xfId="491" applyFont="1" applyFill="1" applyAlignment="1">
      <alignment horizontal="left" vertical="center" wrapText="1"/>
    </xf>
    <xf numFmtId="0" fontId="79" fillId="48" borderId="0" xfId="491" applyFont="1" applyFill="1" applyAlignment="1" applyProtection="1">
      <alignment horizontal="right" vertical="center" wrapText="1"/>
      <protection hidden="1"/>
    </xf>
    <xf numFmtId="0" fontId="78" fillId="48" borderId="0" xfId="491" applyFont="1" applyFill="1" applyAlignment="1">
      <alignment vertical="center" wrapText="1"/>
    </xf>
    <xf numFmtId="173" fontId="80" fillId="48" borderId="0" xfId="491" quotePrefix="1" applyNumberFormat="1" applyFont="1" applyFill="1" applyAlignment="1">
      <alignment horizontal="center" vertical="center"/>
    </xf>
    <xf numFmtId="0" fontId="17" fillId="48" borderId="0" xfId="491" applyFill="1" applyAlignment="1">
      <alignment horizontal="center" vertical="center"/>
    </xf>
    <xf numFmtId="173" fontId="77" fillId="48" borderId="0" xfId="491" quotePrefix="1" applyNumberFormat="1" applyFont="1" applyFill="1" applyAlignment="1">
      <alignment horizontal="center" vertical="center"/>
    </xf>
    <xf numFmtId="0" fontId="75" fillId="55" borderId="0" xfId="0" applyFont="1" applyFill="1" applyAlignment="1">
      <alignment horizontal="center" vertical="center" wrapText="1"/>
    </xf>
    <xf numFmtId="0" fontId="66" fillId="0" borderId="0" xfId="0" applyFont="1" applyAlignment="1" applyProtection="1">
      <alignment vertical="center"/>
      <protection locked="0"/>
    </xf>
    <xf numFmtId="0" fontId="66" fillId="0" borderId="0" xfId="0" applyFont="1" applyAlignment="1" applyProtection="1">
      <alignment vertical="center" wrapText="1"/>
      <protection locked="0"/>
    </xf>
    <xf numFmtId="0" fontId="73" fillId="0" borderId="0" xfId="0" applyFont="1" applyAlignment="1">
      <alignment vertical="center"/>
    </xf>
    <xf numFmtId="0" fontId="73" fillId="0" borderId="0" xfId="0" applyFont="1" applyAlignment="1">
      <alignment horizontal="left" vertical="center"/>
    </xf>
    <xf numFmtId="0" fontId="91" fillId="0" borderId="0" xfId="0" applyFont="1" applyAlignment="1">
      <alignment horizontal="left" vertical="center"/>
    </xf>
    <xf numFmtId="0" fontId="74" fillId="55" borderId="20" xfId="0" applyFont="1" applyFill="1" applyBorder="1" applyAlignment="1">
      <alignment horizontal="center" vertical="center" wrapText="1"/>
    </xf>
    <xf numFmtId="0" fontId="74" fillId="55" borderId="22" xfId="0" applyFont="1" applyFill="1" applyBorder="1" applyAlignment="1">
      <alignment horizontal="center" vertical="center" wrapText="1"/>
    </xf>
    <xf numFmtId="0" fontId="90" fillId="55" borderId="22" xfId="0" applyFont="1" applyFill="1" applyBorder="1" applyAlignment="1">
      <alignment horizontal="center" vertical="center" wrapText="1"/>
    </xf>
    <xf numFmtId="0" fontId="91" fillId="0" borderId="0" xfId="0" applyFont="1" applyAlignment="1">
      <alignment horizontal="right" vertical="center"/>
    </xf>
    <xf numFmtId="10" fontId="75" fillId="55" borderId="0" xfId="528" applyNumberFormat="1" applyFont="1" applyFill="1" applyAlignment="1">
      <alignment horizontal="center" vertical="center" wrapText="1"/>
    </xf>
    <xf numFmtId="0" fontId="73" fillId="0" borderId="0" xfId="0" applyFont="1" applyAlignment="1">
      <alignment horizontal="right" vertical="center"/>
    </xf>
    <xf numFmtId="188" fontId="75" fillId="55" borderId="0" xfId="0" applyNumberFormat="1" applyFont="1" applyFill="1" applyAlignment="1">
      <alignment horizontal="center" vertical="center" wrapText="1"/>
    </xf>
    <xf numFmtId="189" fontId="75" fillId="55" borderId="0" xfId="528" applyNumberFormat="1" applyFont="1" applyFill="1" applyAlignment="1">
      <alignment horizontal="center" vertical="center" wrapText="1"/>
    </xf>
    <xf numFmtId="10" fontId="73" fillId="55" borderId="21" xfId="524" applyNumberFormat="1" applyFont="1" applyFill="1" applyBorder="1" applyAlignment="1">
      <alignment horizontal="center" vertical="center" wrapText="1"/>
    </xf>
    <xf numFmtId="0" fontId="73" fillId="55" borderId="0" xfId="491" applyFont="1" applyFill="1" applyAlignment="1" applyProtection="1">
      <alignment vertical="center" wrapText="1"/>
      <protection hidden="1"/>
    </xf>
    <xf numFmtId="10" fontId="81" fillId="55" borderId="0" xfId="491" applyNumberFormat="1" applyFont="1" applyFill="1" applyAlignment="1">
      <alignment horizontal="center" vertical="center"/>
    </xf>
    <xf numFmtId="0" fontId="61" fillId="0" borderId="0" xfId="0" applyFont="1" applyAlignment="1" applyProtection="1">
      <alignment vertical="center" wrapText="1"/>
      <protection locked="0"/>
    </xf>
    <xf numFmtId="0" fontId="66" fillId="0" borderId="0" xfId="0" applyFont="1" applyAlignment="1" applyProtection="1">
      <alignment horizontal="center" vertical="center" wrapText="1"/>
      <protection locked="0"/>
    </xf>
    <xf numFmtId="0" fontId="61" fillId="52" borderId="0" xfId="0" applyFont="1" applyFill="1" applyAlignment="1" applyProtection="1">
      <alignment vertical="center" wrapText="1"/>
      <protection locked="0"/>
    </xf>
    <xf numFmtId="1" fontId="66" fillId="52" borderId="0" xfId="0" applyNumberFormat="1" applyFont="1" applyFill="1" applyAlignment="1" applyProtection="1">
      <alignment horizontal="center" vertical="center"/>
      <protection locked="0"/>
    </xf>
    <xf numFmtId="0" fontId="61" fillId="52" borderId="0" xfId="0" applyFont="1" applyFill="1" applyAlignment="1">
      <alignment vertical="center"/>
    </xf>
    <xf numFmtId="0" fontId="66" fillId="52" borderId="0" xfId="0" applyFont="1" applyFill="1" applyAlignment="1" applyProtection="1">
      <alignment vertical="justify" wrapText="1"/>
      <protection locked="0"/>
    </xf>
    <xf numFmtId="0" fontId="61" fillId="55" borderId="0" xfId="490" applyFont="1" applyFill="1" applyAlignment="1">
      <alignment horizontal="left" vertical="center"/>
    </xf>
    <xf numFmtId="49" fontId="66" fillId="52" borderId="0" xfId="0" applyNumberFormat="1" applyFont="1" applyFill="1" applyAlignment="1">
      <alignment horizontal="right" vertical="center"/>
    </xf>
    <xf numFmtId="1" fontId="61" fillId="55" borderId="0" xfId="0" applyNumberFormat="1" applyFont="1" applyFill="1" applyAlignment="1">
      <alignment horizontal="right" vertical="center"/>
    </xf>
    <xf numFmtId="2" fontId="61" fillId="52" borderId="0" xfId="0" applyNumberFormat="1" applyFont="1" applyFill="1" applyAlignment="1">
      <alignment horizontal="right" vertical="center"/>
    </xf>
    <xf numFmtId="14" fontId="66" fillId="55" borderId="0" xfId="0" applyNumberFormat="1" applyFont="1" applyFill="1" applyAlignment="1">
      <alignment horizontal="left" vertical="center"/>
    </xf>
    <xf numFmtId="10" fontId="61" fillId="52" borderId="0" xfId="0" applyNumberFormat="1" applyFont="1" applyFill="1" applyAlignment="1">
      <alignment horizontal="left" vertical="center"/>
    </xf>
    <xf numFmtId="10" fontId="66" fillId="52" borderId="0" xfId="0" applyNumberFormat="1" applyFont="1" applyFill="1" applyAlignment="1" applyProtection="1">
      <alignment vertical="center"/>
      <protection locked="0"/>
    </xf>
    <xf numFmtId="10" fontId="66" fillId="52" borderId="0" xfId="0" applyNumberFormat="1" applyFont="1" applyFill="1" applyAlignment="1">
      <alignment horizontal="left" vertical="center"/>
    </xf>
    <xf numFmtId="10" fontId="61" fillId="55" borderId="0" xfId="0" applyNumberFormat="1" applyFont="1" applyFill="1" applyAlignment="1">
      <alignment horizontal="left" vertical="center"/>
    </xf>
    <xf numFmtId="49" fontId="66" fillId="52" borderId="0" xfId="0" applyNumberFormat="1" applyFont="1" applyFill="1" applyAlignment="1" applyProtection="1">
      <alignment horizontal="center" vertical="center"/>
      <protection locked="0"/>
    </xf>
    <xf numFmtId="2" fontId="66" fillId="52" borderId="0" xfId="0" applyNumberFormat="1" applyFont="1" applyFill="1" applyAlignment="1" applyProtection="1">
      <alignment horizontal="right" vertical="center"/>
      <protection locked="0"/>
    </xf>
    <xf numFmtId="174" fontId="75" fillId="48" borderId="23" xfId="491" applyNumberFormat="1" applyFont="1" applyFill="1" applyBorder="1" applyAlignment="1">
      <alignment horizontal="right" vertical="center" wrapText="1"/>
    </xf>
    <xf numFmtId="0" fontId="72" fillId="65" borderId="0" xfId="491" applyFont="1" applyFill="1" applyAlignment="1">
      <alignment horizontal="left" vertical="center" wrapText="1"/>
    </xf>
    <xf numFmtId="174" fontId="80" fillId="65" borderId="0" xfId="491" quotePrefix="1" applyNumberFormat="1" applyFont="1" applyFill="1" applyAlignment="1">
      <alignment vertical="center"/>
    </xf>
    <xf numFmtId="0" fontId="92" fillId="65" borderId="0" xfId="491" quotePrefix="1" applyFont="1" applyFill="1" applyAlignment="1">
      <alignment horizontal="right" vertical="center"/>
    </xf>
    <xf numFmtId="173" fontId="76" fillId="54" borderId="0" xfId="491" quotePrefix="1" applyNumberFormat="1" applyFont="1" applyFill="1" applyAlignment="1">
      <alignment vertical="center"/>
    </xf>
    <xf numFmtId="0" fontId="65" fillId="55" borderId="0" xfId="491" applyFont="1" applyFill="1" applyAlignment="1">
      <alignment vertical="top"/>
    </xf>
    <xf numFmtId="0" fontId="65" fillId="55" borderId="0" xfId="491" applyFont="1" applyFill="1" applyAlignment="1">
      <alignment horizontal="center" vertical="top"/>
    </xf>
    <xf numFmtId="0" fontId="65" fillId="55" borderId="0" xfId="491" applyFont="1" applyFill="1"/>
    <xf numFmtId="174" fontId="74" fillId="55" borderId="0" xfId="491" applyNumberFormat="1" applyFont="1" applyFill="1" applyAlignment="1">
      <alignment vertical="center"/>
    </xf>
    <xf numFmtId="0" fontId="65" fillId="55" borderId="0" xfId="491" applyFont="1" applyFill="1" applyAlignment="1">
      <alignment horizontal="center"/>
    </xf>
    <xf numFmtId="0" fontId="76" fillId="55" borderId="0" xfId="491" applyFont="1" applyFill="1" applyAlignment="1" applyProtection="1">
      <alignment horizontal="left" vertical="center"/>
      <protection hidden="1"/>
    </xf>
    <xf numFmtId="174" fontId="72" fillId="55" borderId="0" xfId="491" applyNumberFormat="1" applyFont="1" applyFill="1" applyAlignment="1">
      <alignment vertical="center"/>
    </xf>
    <xf numFmtId="0" fontId="17" fillId="55" borderId="0" xfId="491" applyFill="1" applyAlignment="1">
      <alignment vertical="center"/>
    </xf>
    <xf numFmtId="0" fontId="17" fillId="55" borderId="0" xfId="491" applyFill="1" applyAlignment="1">
      <alignment horizontal="center" vertical="center"/>
    </xf>
    <xf numFmtId="187" fontId="75" fillId="57" borderId="23" xfId="524" applyNumberFormat="1" applyFont="1" applyFill="1" applyBorder="1" applyAlignment="1">
      <alignment horizontal="right" vertical="center" wrapText="1"/>
    </xf>
    <xf numFmtId="1" fontId="66" fillId="52" borderId="0" xfId="0" applyNumberFormat="1" applyFont="1" applyFill="1" applyAlignment="1">
      <alignment horizontal="center" vertical="center"/>
    </xf>
    <xf numFmtId="0" fontId="116" fillId="0" borderId="0" xfId="0" applyFont="1" applyAlignment="1" applyProtection="1">
      <alignment vertical="center" wrapText="1"/>
      <protection locked="0"/>
    </xf>
    <xf numFmtId="0" fontId="115" fillId="0" borderId="0" xfId="0" applyFont="1" applyAlignment="1" applyProtection="1">
      <alignment vertical="center"/>
      <protection locked="0"/>
    </xf>
    <xf numFmtId="0" fontId="66" fillId="52" borderId="0" xfId="0" applyFont="1" applyFill="1" applyAlignment="1">
      <alignment horizontal="center" vertical="center"/>
    </xf>
    <xf numFmtId="0" fontId="66" fillId="59" borderId="0" xfId="0" applyFont="1" applyFill="1" applyAlignment="1" applyProtection="1">
      <alignment horizontal="center" vertical="center" wrapText="1"/>
      <protection locked="0"/>
    </xf>
    <xf numFmtId="0" fontId="61" fillId="52" borderId="0" xfId="0" applyFont="1" applyFill="1" applyAlignment="1">
      <alignment horizontal="right" vertical="center" wrapText="1"/>
    </xf>
    <xf numFmtId="2" fontId="66" fillId="52" borderId="0" xfId="0" applyNumberFormat="1" applyFont="1" applyFill="1" applyAlignment="1">
      <alignment horizontal="right" vertical="center"/>
    </xf>
    <xf numFmtId="10" fontId="75" fillId="55" borderId="0" xfId="0" applyNumberFormat="1" applyFont="1" applyFill="1" applyAlignment="1">
      <alignment horizontal="center" vertical="center" wrapText="1"/>
    </xf>
    <xf numFmtId="0" fontId="89" fillId="0" borderId="0" xfId="0" applyFont="1" applyAlignment="1" applyProtection="1">
      <alignment vertical="center"/>
      <protection locked="0"/>
    </xf>
    <xf numFmtId="0" fontId="116" fillId="0" borderId="0" xfId="0" applyFont="1" applyAlignment="1" applyProtection="1">
      <alignment vertical="center"/>
      <protection locked="0"/>
    </xf>
    <xf numFmtId="43" fontId="17" fillId="48" borderId="0" xfId="491" applyNumberFormat="1" applyFill="1"/>
    <xf numFmtId="0" fontId="66" fillId="0" borderId="0" xfId="0" applyFont="1" applyAlignment="1" applyProtection="1">
      <alignment horizontal="center" vertical="center"/>
      <protection locked="0"/>
    </xf>
    <xf numFmtId="4" fontId="73" fillId="60" borderId="38" xfId="0" applyNumberFormat="1" applyFont="1" applyFill="1" applyBorder="1" applyAlignment="1" applyProtection="1">
      <alignment horizontal="right" vertical="center"/>
      <protection locked="0"/>
    </xf>
    <xf numFmtId="173" fontId="80" fillId="57" borderId="23" xfId="491" applyNumberFormat="1" applyFont="1" applyFill="1" applyBorder="1" applyAlignment="1">
      <alignment horizontal="center" vertical="center" wrapText="1"/>
    </xf>
    <xf numFmtId="10" fontId="75" fillId="57" borderId="23" xfId="491" applyNumberFormat="1" applyFont="1" applyFill="1" applyBorder="1" applyAlignment="1">
      <alignment horizontal="right" vertical="center" wrapText="1"/>
    </xf>
    <xf numFmtId="174" fontId="75" fillId="57" borderId="23" xfId="491" applyNumberFormat="1" applyFont="1" applyFill="1" applyBorder="1" applyAlignment="1">
      <alignment horizontal="right" vertical="center" wrapText="1"/>
    </xf>
    <xf numFmtId="189" fontId="66" fillId="52" borderId="0" xfId="0" applyNumberFormat="1" applyFont="1" applyFill="1" applyAlignment="1" applyProtection="1">
      <alignment vertical="center"/>
      <protection locked="0"/>
    </xf>
    <xf numFmtId="0" fontId="90" fillId="54" borderId="23" xfId="0" applyFont="1" applyFill="1" applyBorder="1" applyAlignment="1">
      <alignment horizontal="center" vertical="center" wrapText="1"/>
    </xf>
    <xf numFmtId="0" fontId="74" fillId="55" borderId="23" xfId="0" applyFont="1" applyFill="1" applyBorder="1" applyAlignment="1">
      <alignment horizontal="left" vertical="center" wrapText="1"/>
    </xf>
    <xf numFmtId="10" fontId="75" fillId="55" borderId="23" xfId="524" applyNumberFormat="1" applyFont="1" applyFill="1" applyBorder="1" applyAlignment="1">
      <alignment horizontal="center" vertical="center" wrapText="1"/>
    </xf>
    <xf numFmtId="10" fontId="73" fillId="55" borderId="23" xfId="524" applyNumberFormat="1" applyFont="1" applyFill="1" applyBorder="1" applyAlignment="1">
      <alignment horizontal="center" vertical="center" wrapText="1"/>
    </xf>
    <xf numFmtId="10" fontId="73" fillId="54" borderId="23" xfId="528" applyNumberFormat="1" applyFont="1" applyFill="1" applyBorder="1" applyAlignment="1">
      <alignment horizontal="center" vertical="center" wrapText="1"/>
    </xf>
    <xf numFmtId="1" fontId="81" fillId="48" borderId="23" xfId="491" applyNumberFormat="1" applyFont="1" applyFill="1" applyBorder="1" applyAlignment="1" applyProtection="1">
      <alignment horizontal="center" vertical="center"/>
      <protection locked="0"/>
    </xf>
    <xf numFmtId="10" fontId="82" fillId="48" borderId="23" xfId="491" applyNumberFormat="1" applyFont="1" applyFill="1" applyBorder="1" applyAlignment="1">
      <alignment horizontal="center"/>
    </xf>
    <xf numFmtId="15" fontId="82" fillId="48" borderId="23" xfId="491" applyNumberFormat="1" applyFont="1" applyFill="1" applyBorder="1" applyAlignment="1">
      <alignment horizontal="center" vertical="center"/>
    </xf>
    <xf numFmtId="173" fontId="80" fillId="0" borderId="23" xfId="491" applyNumberFormat="1" applyFont="1" applyBorder="1" applyAlignment="1">
      <alignment horizontal="center" vertical="center" wrapText="1"/>
    </xf>
    <xf numFmtId="0" fontId="75" fillId="0" borderId="23" xfId="491" applyFont="1" applyBorder="1" applyAlignment="1" applyProtection="1">
      <alignment horizontal="left" vertical="center" wrapText="1"/>
      <protection locked="0"/>
    </xf>
    <xf numFmtId="10" fontId="75" fillId="48" borderId="23" xfId="491" applyNumberFormat="1" applyFont="1" applyFill="1" applyBorder="1" applyAlignment="1">
      <alignment horizontal="right" vertical="center" wrapText="1"/>
    </xf>
    <xf numFmtId="0" fontId="75" fillId="57" borderId="23" xfId="491" applyFont="1" applyFill="1" applyBorder="1" applyAlignment="1" applyProtection="1">
      <alignment horizontal="right" vertical="center" wrapText="1"/>
      <protection locked="0"/>
    </xf>
    <xf numFmtId="174" fontId="75" fillId="48" borderId="23" xfId="491" applyNumberFormat="1" applyFont="1" applyFill="1" applyBorder="1" applyAlignment="1">
      <alignment horizontal="right" vertical="center"/>
    </xf>
    <xf numFmtId="44" fontId="73" fillId="57" borderId="23" xfId="295" applyFont="1" applyFill="1" applyBorder="1" applyAlignment="1">
      <alignment horizontal="right" vertical="center"/>
    </xf>
    <xf numFmtId="10" fontId="75" fillId="48" borderId="23" xfId="491" quotePrefix="1" applyNumberFormat="1" applyFont="1" applyFill="1" applyBorder="1" applyAlignment="1">
      <alignment horizontal="right" vertical="center"/>
    </xf>
    <xf numFmtId="0" fontId="66" fillId="52" borderId="0" xfId="0" applyFont="1" applyFill="1" applyAlignment="1" applyProtection="1">
      <alignment vertical="justify"/>
      <protection locked="0"/>
    </xf>
    <xf numFmtId="2" fontId="75" fillId="0" borderId="19" xfId="0" applyNumberFormat="1" applyFont="1" applyBorder="1" applyAlignment="1" applyProtection="1">
      <alignment horizontal="justify" vertical="justify"/>
      <protection locked="0"/>
    </xf>
    <xf numFmtId="2" fontId="66" fillId="52" borderId="0" xfId="0" applyNumberFormat="1" applyFont="1" applyFill="1" applyAlignment="1" applyProtection="1">
      <alignment horizontal="center" vertical="center"/>
      <protection locked="0"/>
    </xf>
    <xf numFmtId="0" fontId="61" fillId="0" borderId="0" xfId="0" applyFont="1" applyAlignment="1" applyProtection="1">
      <alignment horizontal="center" vertical="center"/>
      <protection locked="0"/>
    </xf>
    <xf numFmtId="4" fontId="66" fillId="0" borderId="0" xfId="0" applyNumberFormat="1" applyFont="1" applyProtection="1">
      <protection locked="0"/>
    </xf>
    <xf numFmtId="43" fontId="66" fillId="55" borderId="0" xfId="713" applyFont="1" applyFill="1" applyProtection="1">
      <protection locked="0"/>
    </xf>
    <xf numFmtId="188" fontId="66" fillId="0" borderId="0" xfId="0" applyNumberFormat="1" applyFont="1" applyProtection="1">
      <protection locked="0"/>
    </xf>
    <xf numFmtId="0" fontId="66" fillId="0" borderId="0" xfId="0" applyFont="1" applyProtection="1">
      <protection locked="0"/>
    </xf>
    <xf numFmtId="198" fontId="66" fillId="0" borderId="23" xfId="0" applyNumberFormat="1" applyFont="1" applyBorder="1" applyAlignment="1" applyProtection="1">
      <alignment horizontal="center" vertical="center"/>
      <protection locked="0"/>
    </xf>
    <xf numFmtId="43" fontId="66" fillId="0" borderId="23" xfId="713" applyFont="1" applyBorder="1" applyAlignment="1" applyProtection="1">
      <alignment vertical="center"/>
      <protection locked="0"/>
    </xf>
    <xf numFmtId="43" fontId="66" fillId="0" borderId="23" xfId="713" applyFont="1" applyFill="1" applyBorder="1" applyAlignment="1" applyProtection="1">
      <alignment horizontal="right" vertical="center"/>
      <protection locked="0"/>
    </xf>
    <xf numFmtId="188" fontId="66" fillId="63" borderId="23" xfId="0" applyNumberFormat="1" applyFont="1" applyFill="1" applyBorder="1" applyAlignment="1" applyProtection="1">
      <alignment vertical="center"/>
      <protection locked="0"/>
    </xf>
    <xf numFmtId="43" fontId="66" fillId="0" borderId="23" xfId="713" applyFont="1" applyFill="1" applyBorder="1" applyAlignment="1" applyProtection="1">
      <alignment horizontal="center" vertical="center"/>
      <protection locked="0"/>
    </xf>
    <xf numFmtId="0" fontId="66" fillId="0" borderId="23" xfId="0" applyFont="1" applyBorder="1" applyAlignment="1" applyProtection="1">
      <alignment horizontal="center" vertical="center"/>
      <protection locked="0"/>
    </xf>
    <xf numFmtId="188" fontId="61" fillId="54" borderId="23" xfId="0" applyNumberFormat="1" applyFont="1" applyFill="1" applyBorder="1" applyAlignment="1" applyProtection="1">
      <alignment horizontal="center" vertical="center" wrapText="1"/>
      <protection locked="0"/>
    </xf>
    <xf numFmtId="0" fontId="61" fillId="54" borderId="23" xfId="0" applyFont="1" applyFill="1" applyBorder="1" applyAlignment="1" applyProtection="1">
      <alignment horizontal="center" vertical="center" wrapText="1"/>
      <protection locked="0"/>
    </xf>
    <xf numFmtId="0" fontId="66" fillId="0" borderId="23" xfId="0" applyFont="1" applyBorder="1" applyAlignment="1" applyProtection="1">
      <alignment horizontal="center" vertical="center" wrapText="1"/>
      <protection locked="0"/>
    </xf>
    <xf numFmtId="43" fontId="61" fillId="54" borderId="23" xfId="713" applyFont="1" applyFill="1" applyBorder="1" applyAlignment="1" applyProtection="1">
      <alignment horizontal="right" vertical="center" wrapText="1"/>
      <protection locked="0"/>
    </xf>
    <xf numFmtId="43" fontId="61" fillId="54" borderId="23" xfId="713" applyFont="1" applyFill="1" applyBorder="1" applyAlignment="1" applyProtection="1">
      <alignment horizontal="center" vertical="center" wrapText="1"/>
      <protection locked="0"/>
    </xf>
    <xf numFmtId="10" fontId="66" fillId="55" borderId="0" xfId="0" applyNumberFormat="1" applyFont="1" applyFill="1" applyAlignment="1">
      <alignment horizontal="left" vertical="center"/>
    </xf>
    <xf numFmtId="0" fontId="61" fillId="52" borderId="0" xfId="0" applyFont="1" applyFill="1" applyAlignment="1">
      <alignment horizontal="left" vertical="center" wrapText="1"/>
    </xf>
    <xf numFmtId="168" fontId="61" fillId="53" borderId="0" xfId="511" applyNumberFormat="1" applyFont="1" applyFill="1" applyAlignment="1">
      <alignment horizontal="right" vertical="center" wrapText="1"/>
    </xf>
    <xf numFmtId="0" fontId="61" fillId="52" borderId="0" xfId="0" applyFont="1" applyFill="1" applyAlignment="1">
      <alignment vertical="center" wrapText="1"/>
    </xf>
    <xf numFmtId="0" fontId="61" fillId="55" borderId="45" xfId="0" applyFont="1" applyFill="1" applyBorder="1" applyAlignment="1" applyProtection="1">
      <alignment horizontal="center" vertical="center" wrapText="1"/>
      <protection locked="0"/>
    </xf>
    <xf numFmtId="4" fontId="61" fillId="55" borderId="21" xfId="0" applyNumberFormat="1" applyFont="1" applyFill="1" applyBorder="1" applyAlignment="1" applyProtection="1">
      <alignment horizontal="center" vertical="center"/>
      <protection locked="0"/>
    </xf>
    <xf numFmtId="43" fontId="61" fillId="55" borderId="23" xfId="713" applyFont="1" applyFill="1" applyBorder="1" applyAlignment="1" applyProtection="1">
      <alignment horizontal="center" vertical="center"/>
      <protection locked="0"/>
    </xf>
    <xf numFmtId="188" fontId="61" fillId="55" borderId="23" xfId="0" applyNumberFormat="1" applyFont="1" applyFill="1" applyBorder="1" applyAlignment="1" applyProtection="1">
      <alignment horizontal="center" vertical="center"/>
      <protection locked="0"/>
    </xf>
    <xf numFmtId="0" fontId="61" fillId="55" borderId="23" xfId="0" applyFont="1" applyFill="1" applyBorder="1" applyAlignment="1" applyProtection="1">
      <alignment horizontal="center" vertical="center"/>
      <protection locked="0"/>
    </xf>
    <xf numFmtId="0" fontId="61" fillId="55" borderId="23" xfId="0" applyFont="1" applyFill="1" applyBorder="1" applyAlignment="1" applyProtection="1">
      <alignment horizontal="center" vertical="center" wrapText="1"/>
      <protection locked="0"/>
    </xf>
    <xf numFmtId="4" fontId="61" fillId="55" borderId="46" xfId="0" applyNumberFormat="1" applyFont="1" applyFill="1" applyBorder="1" applyAlignment="1" applyProtection="1">
      <alignment vertical="center"/>
      <protection locked="0"/>
    </xf>
    <xf numFmtId="0" fontId="61" fillId="52" borderId="0" xfId="0" applyFont="1" applyFill="1" applyAlignment="1" applyProtection="1">
      <alignment vertical="center"/>
      <protection locked="0"/>
    </xf>
    <xf numFmtId="0" fontId="75" fillId="0" borderId="22" xfId="0" applyFont="1" applyBorder="1" applyAlignment="1">
      <alignment horizontal="left" vertical="center"/>
    </xf>
    <xf numFmtId="0" fontId="61" fillId="0" borderId="0" xfId="0" applyFont="1" applyAlignment="1" applyProtection="1">
      <alignment horizontal="center" vertical="center" wrapText="1"/>
      <protection locked="0"/>
    </xf>
    <xf numFmtId="0" fontId="61" fillId="52" borderId="0" xfId="0" applyFont="1" applyFill="1" applyAlignment="1" applyProtection="1">
      <alignment horizontal="center" vertical="center" wrapText="1"/>
      <protection locked="0"/>
    </xf>
    <xf numFmtId="4" fontId="66" fillId="52" borderId="0" xfId="0" applyNumberFormat="1" applyFont="1" applyFill="1" applyAlignment="1" applyProtection="1">
      <alignment horizontal="center" vertical="center"/>
      <protection locked="0"/>
    </xf>
    <xf numFmtId="4" fontId="61" fillId="52" borderId="0" xfId="0" applyNumberFormat="1" applyFont="1" applyFill="1" applyAlignment="1">
      <alignment vertical="center" wrapText="1"/>
    </xf>
    <xf numFmtId="4" fontId="61" fillId="52" borderId="0" xfId="0" applyNumberFormat="1" applyFont="1" applyFill="1" applyAlignment="1">
      <alignment horizontal="center" vertical="center" wrapText="1"/>
    </xf>
    <xf numFmtId="49" fontId="66" fillId="0" borderId="23" xfId="713" applyNumberFormat="1" applyFont="1" applyFill="1" applyBorder="1" applyAlignment="1" applyProtection="1">
      <alignment horizontal="justify" vertical="center"/>
      <protection locked="0"/>
    </xf>
    <xf numFmtId="49" fontId="61" fillId="55" borderId="23" xfId="0" applyNumberFormat="1" applyFont="1" applyFill="1" applyBorder="1" applyAlignment="1" applyProtection="1">
      <alignment horizontal="justify" vertical="center"/>
      <protection locked="0"/>
    </xf>
    <xf numFmtId="49" fontId="61" fillId="54" borderId="23" xfId="0" applyNumberFormat="1" applyFont="1" applyFill="1" applyBorder="1" applyAlignment="1" applyProtection="1">
      <alignment horizontal="justify" vertical="center"/>
      <protection locked="0"/>
    </xf>
    <xf numFmtId="49" fontId="66" fillId="0" borderId="0" xfId="0" applyNumberFormat="1" applyFont="1" applyAlignment="1" applyProtection="1">
      <alignment horizontal="justify"/>
      <protection locked="0"/>
    </xf>
    <xf numFmtId="49" fontId="61" fillId="0" borderId="49" xfId="0" applyNumberFormat="1" applyFont="1" applyBorder="1" applyAlignment="1" applyProtection="1">
      <alignment horizontal="center" vertical="center" wrapText="1"/>
      <protection locked="0"/>
    </xf>
    <xf numFmtId="0" fontId="61" fillId="0" borderId="50" xfId="0" applyFont="1" applyBorder="1" applyAlignment="1" applyProtection="1">
      <alignment horizontal="center" vertical="center" wrapText="1"/>
      <protection locked="0"/>
    </xf>
    <xf numFmtId="2" fontId="61" fillId="0" borderId="50" xfId="0" applyNumberFormat="1" applyFont="1" applyBorder="1" applyAlignment="1" applyProtection="1">
      <alignment horizontal="right" vertical="center" wrapText="1"/>
      <protection locked="0"/>
    </xf>
    <xf numFmtId="2" fontId="61" fillId="0" borderId="50" xfId="0" applyNumberFormat="1" applyFont="1" applyBorder="1" applyAlignment="1" applyProtection="1">
      <alignment horizontal="center" vertical="center" wrapText="1"/>
      <protection locked="0"/>
    </xf>
    <xf numFmtId="189" fontId="61" fillId="0" borderId="50" xfId="0" applyNumberFormat="1" applyFont="1" applyBorder="1" applyAlignment="1" applyProtection="1">
      <alignment horizontal="center" vertical="center"/>
      <protection locked="0"/>
    </xf>
    <xf numFmtId="1" fontId="75" fillId="0" borderId="49" xfId="0" applyNumberFormat="1" applyFont="1" applyBorder="1" applyAlignment="1" applyProtection="1">
      <alignment horizontal="center" vertical="center" wrapText="1"/>
      <protection locked="0"/>
    </xf>
    <xf numFmtId="0" fontId="75" fillId="0" borderId="50" xfId="0" applyFont="1" applyBorder="1" applyAlignment="1" applyProtection="1">
      <alignment horizontal="center" vertical="center" wrapText="1"/>
      <protection locked="0"/>
    </xf>
    <xf numFmtId="2" fontId="75" fillId="0" borderId="50" xfId="0" applyNumberFormat="1" applyFont="1" applyBorder="1" applyAlignment="1" applyProtection="1">
      <alignment horizontal="center" vertical="center" wrapText="1"/>
      <protection locked="0"/>
    </xf>
    <xf numFmtId="4" fontId="75" fillId="0" borderId="50" xfId="712" applyNumberFormat="1" applyFont="1" applyFill="1" applyBorder="1" applyAlignment="1" applyProtection="1">
      <alignment vertical="center" wrapText="1"/>
      <protection locked="0"/>
    </xf>
    <xf numFmtId="4" fontId="75" fillId="0" borderId="50" xfId="712" applyNumberFormat="1" applyFont="1" applyFill="1" applyBorder="1" applyAlignment="1" applyProtection="1">
      <alignment horizontal="right" vertical="center" wrapText="1"/>
      <protection locked="0"/>
    </xf>
    <xf numFmtId="189" fontId="75" fillId="0" borderId="50" xfId="524" applyNumberFormat="1" applyFont="1" applyFill="1" applyBorder="1" applyAlignment="1" applyProtection="1">
      <alignment horizontal="right" vertical="center" wrapText="1"/>
      <protection locked="0"/>
    </xf>
    <xf numFmtId="4" fontId="75" fillId="55" borderId="50" xfId="712" applyNumberFormat="1" applyFont="1" applyFill="1" applyBorder="1" applyAlignment="1" applyProtection="1">
      <alignment horizontal="center" vertical="center" wrapText="1"/>
      <protection locked="0"/>
    </xf>
    <xf numFmtId="2" fontId="66" fillId="0" borderId="0" xfId="0" applyNumberFormat="1" applyFont="1" applyAlignment="1" applyProtection="1">
      <alignment horizontal="justify" vertical="justify"/>
      <protection locked="0"/>
    </xf>
    <xf numFmtId="2" fontId="73" fillId="60" borderId="38" xfId="0" applyNumberFormat="1" applyFont="1" applyFill="1" applyBorder="1" applyAlignment="1" applyProtection="1">
      <alignment horizontal="justify" vertical="center"/>
      <protection locked="0"/>
    </xf>
    <xf numFmtId="1" fontId="66" fillId="0" borderId="0" xfId="0" applyNumberFormat="1" applyFont="1" applyAlignment="1" applyProtection="1">
      <alignment horizontal="center" vertical="center"/>
      <protection locked="0"/>
    </xf>
    <xf numFmtId="1" fontId="61" fillId="0" borderId="0" xfId="0" applyNumberFormat="1" applyFont="1" applyAlignment="1" applyProtection="1">
      <alignment horizontal="center" vertical="center" wrapText="1"/>
      <protection locked="0"/>
    </xf>
    <xf numFmtId="10" fontId="66" fillId="52" borderId="0" xfId="0" applyNumberFormat="1" applyFont="1" applyFill="1" applyAlignment="1">
      <alignment horizontal="right" vertical="center"/>
    </xf>
    <xf numFmtId="10" fontId="66" fillId="55" borderId="0" xfId="2831" applyNumberFormat="1" applyFont="1" applyFill="1" applyBorder="1" applyAlignment="1" applyProtection="1">
      <alignment horizontal="right" vertical="center"/>
    </xf>
    <xf numFmtId="2" fontId="73" fillId="100" borderId="19" xfId="0" applyNumberFormat="1" applyFont="1" applyFill="1" applyBorder="1" applyAlignment="1" applyProtection="1">
      <alignment horizontal="justify" vertical="justify"/>
      <protection locked="0"/>
    </xf>
    <xf numFmtId="10" fontId="75" fillId="57" borderId="23" xfId="524" applyNumberFormat="1" applyFont="1" applyFill="1" applyBorder="1" applyAlignment="1">
      <alignment horizontal="right" vertical="center" wrapText="1"/>
    </xf>
    <xf numFmtId="4" fontId="66" fillId="52" borderId="0" xfId="0" applyNumberFormat="1" applyFont="1" applyFill="1" applyAlignment="1" applyProtection="1">
      <alignment vertical="center"/>
      <protection locked="0"/>
    </xf>
    <xf numFmtId="4" fontId="61" fillId="0" borderId="50" xfId="0" applyNumberFormat="1" applyFont="1" applyBorder="1" applyAlignment="1" applyProtection="1">
      <alignment vertical="center" wrapText="1"/>
      <protection locked="0"/>
    </xf>
    <xf numFmtId="4" fontId="75" fillId="0" borderId="50" xfId="0" applyNumberFormat="1" applyFont="1" applyBorder="1" applyAlignment="1" applyProtection="1">
      <alignment vertical="center" wrapText="1"/>
      <protection locked="0"/>
    </xf>
    <xf numFmtId="0" fontId="126" fillId="53" borderId="0" xfId="416" applyFont="1" applyFill="1" applyAlignment="1">
      <alignment vertical="top"/>
    </xf>
    <xf numFmtId="168" fontId="126" fillId="55" borderId="0" xfId="511" applyNumberFormat="1" applyFont="1" applyFill="1" applyAlignment="1">
      <alignment horizontal="right" vertical="center" wrapText="1"/>
    </xf>
    <xf numFmtId="14" fontId="127" fillId="55" borderId="0" xfId="511" applyNumberFormat="1" applyFont="1" applyFill="1" applyAlignment="1">
      <alignment horizontal="left" vertical="center" wrapText="1"/>
    </xf>
    <xf numFmtId="0" fontId="126" fillId="55" borderId="0" xfId="511" applyNumberFormat="1" applyFont="1" applyFill="1" applyAlignment="1">
      <alignment vertical="center"/>
    </xf>
    <xf numFmtId="10" fontId="129" fillId="58" borderId="0" xfId="511" applyNumberFormat="1" applyFont="1" applyFill="1" applyAlignment="1">
      <alignment horizontal="left" vertical="center" wrapText="1"/>
    </xf>
    <xf numFmtId="0" fontId="126" fillId="53" borderId="0" xfId="416" applyFont="1" applyFill="1"/>
    <xf numFmtId="17" fontId="126" fillId="55" borderId="0" xfId="511" quotePrefix="1" applyNumberFormat="1" applyFont="1" applyFill="1" applyAlignment="1">
      <alignment vertical="center"/>
    </xf>
    <xf numFmtId="168" fontId="128" fillId="53" borderId="0" xfId="511" applyNumberFormat="1" applyFont="1" applyFill="1" applyAlignment="1">
      <alignment horizontal="right" vertical="center"/>
    </xf>
    <xf numFmtId="10" fontId="127" fillId="58" borderId="0" xfId="511" applyNumberFormat="1" applyFont="1" applyFill="1" applyAlignment="1">
      <alignment horizontal="left" vertical="center" wrapText="1"/>
    </xf>
    <xf numFmtId="0" fontId="127" fillId="55" borderId="0" xfId="490" applyFont="1" applyFill="1" applyAlignment="1">
      <alignment horizontal="left" vertical="center"/>
    </xf>
    <xf numFmtId="0" fontId="127" fillId="53" borderId="0" xfId="416" applyFont="1" applyFill="1"/>
    <xf numFmtId="14" fontId="126" fillId="55" borderId="0" xfId="511" applyNumberFormat="1" applyFont="1" applyFill="1" applyAlignment="1">
      <alignment horizontal="left" vertical="center" wrapText="1"/>
    </xf>
    <xf numFmtId="168" fontId="128" fillId="53" borderId="0" xfId="511" applyNumberFormat="1" applyFont="1" applyFill="1" applyAlignment="1">
      <alignment vertical="center" wrapText="1"/>
    </xf>
    <xf numFmtId="168" fontId="129" fillId="53" borderId="0" xfId="511" applyNumberFormat="1" applyFont="1" applyFill="1" applyAlignment="1">
      <alignment horizontal="right" vertical="center" wrapText="1"/>
    </xf>
    <xf numFmtId="168" fontId="128" fillId="53" borderId="0" xfId="511" applyNumberFormat="1" applyFont="1" applyFill="1" applyAlignment="1">
      <alignment horizontal="left" vertical="center" wrapText="1"/>
    </xf>
    <xf numFmtId="168" fontId="128" fillId="53" borderId="0" xfId="511" applyNumberFormat="1" applyFont="1" applyFill="1" applyAlignment="1">
      <alignment horizontal="center" vertical="center" wrapText="1"/>
    </xf>
    <xf numFmtId="0" fontId="127" fillId="53" borderId="0" xfId="416" applyFont="1" applyFill="1" applyAlignment="1">
      <alignment horizontal="center" vertical="center"/>
    </xf>
    <xf numFmtId="0" fontId="129" fillId="0" borderId="23" xfId="264" applyFont="1" applyBorder="1" applyAlignment="1" applyProtection="1">
      <alignment horizontal="center" vertical="center"/>
      <protection locked="0"/>
    </xf>
    <xf numFmtId="190" fontId="127" fillId="53" borderId="23" xfId="416" applyNumberFormat="1" applyFont="1" applyFill="1" applyBorder="1" applyAlignment="1">
      <alignment horizontal="right" vertical="center"/>
    </xf>
    <xf numFmtId="186" fontId="127" fillId="53" borderId="23" xfId="416" applyNumberFormat="1" applyFont="1" applyFill="1" applyBorder="1" applyAlignment="1">
      <alignment horizontal="right" vertical="center"/>
    </xf>
    <xf numFmtId="10" fontId="129" fillId="53" borderId="23" xfId="264" applyNumberFormat="1" applyFont="1" applyFill="1" applyBorder="1" applyAlignment="1">
      <alignment horizontal="center" vertical="center"/>
    </xf>
    <xf numFmtId="10" fontId="126" fillId="53" borderId="0" xfId="524" applyNumberFormat="1" applyFont="1" applyFill="1" applyAlignment="1">
      <alignment vertical="center"/>
    </xf>
    <xf numFmtId="0" fontId="127" fillId="53" borderId="0" xfId="416" applyFont="1" applyFill="1" applyAlignment="1">
      <alignment vertical="center"/>
    </xf>
    <xf numFmtId="0" fontId="127" fillId="0" borderId="23" xfId="416" applyFont="1" applyBorder="1" applyAlignment="1" applyProtection="1">
      <alignment horizontal="center" vertical="center"/>
      <protection locked="0"/>
    </xf>
    <xf numFmtId="0" fontId="127" fillId="0" borderId="23" xfId="264" applyFont="1" applyBorder="1" applyAlignment="1" applyProtection="1">
      <alignment horizontal="center" vertical="center"/>
      <protection locked="0"/>
    </xf>
    <xf numFmtId="43" fontId="127" fillId="53" borderId="23" xfId="416" applyNumberFormat="1" applyFont="1" applyFill="1" applyBorder="1" applyAlignment="1">
      <alignment horizontal="right" vertical="center"/>
    </xf>
    <xf numFmtId="43" fontId="127" fillId="53" borderId="0" xfId="416" applyNumberFormat="1" applyFont="1" applyFill="1" applyAlignment="1">
      <alignment vertical="center"/>
    </xf>
    <xf numFmtId="0" fontId="127" fillId="0" borderId="0" xfId="416" applyFont="1"/>
    <xf numFmtId="0" fontId="126" fillId="55" borderId="0" xfId="416" applyFont="1" applyFill="1" applyAlignment="1">
      <alignment horizontal="left" vertical="center"/>
    </xf>
    <xf numFmtId="3" fontId="128" fillId="58" borderId="0" xfId="511" applyNumberFormat="1" applyFont="1" applyFill="1" applyBorder="1" applyAlignment="1">
      <alignment horizontal="left" vertical="center"/>
    </xf>
    <xf numFmtId="168" fontId="128" fillId="58" borderId="0" xfId="511" applyNumberFormat="1" applyFont="1" applyFill="1" applyBorder="1" applyAlignment="1">
      <alignment horizontal="center" vertical="center"/>
    </xf>
    <xf numFmtId="4" fontId="126" fillId="53" borderId="0" xfId="264" applyNumberFormat="1" applyFont="1" applyFill="1" applyAlignment="1">
      <alignment horizontal="center" vertical="center"/>
    </xf>
    <xf numFmtId="0" fontId="127" fillId="48" borderId="0" xfId="416" applyFont="1" applyFill="1" applyAlignment="1">
      <alignment vertical="center"/>
    </xf>
    <xf numFmtId="0" fontId="127" fillId="48" borderId="0" xfId="416" applyFont="1" applyFill="1" applyAlignment="1">
      <alignment horizontal="center" vertical="center"/>
    </xf>
    <xf numFmtId="0" fontId="127" fillId="0" borderId="0" xfId="416" applyFont="1" applyAlignment="1">
      <alignment vertical="center"/>
    </xf>
    <xf numFmtId="43" fontId="126" fillId="0" borderId="0" xfId="712" applyFont="1" applyAlignment="1">
      <alignment vertical="center"/>
    </xf>
    <xf numFmtId="0" fontId="127" fillId="0" borderId="0" xfId="416" applyFont="1" applyAlignment="1">
      <alignment horizontal="center" vertical="center"/>
    </xf>
    <xf numFmtId="0" fontId="126" fillId="0" borderId="0" xfId="416" applyFont="1" applyAlignment="1">
      <alignment horizontal="center" vertical="center"/>
    </xf>
    <xf numFmtId="0" fontId="127" fillId="0" borderId="0" xfId="416" applyFont="1" applyAlignment="1">
      <alignment horizontal="right" vertical="center"/>
    </xf>
    <xf numFmtId="43" fontId="127" fillId="0" borderId="0" xfId="416" applyNumberFormat="1" applyFont="1" applyAlignment="1">
      <alignment vertical="center"/>
    </xf>
    <xf numFmtId="43" fontId="126" fillId="0" borderId="0" xfId="416" applyNumberFormat="1" applyFont="1" applyAlignment="1">
      <alignment vertical="center"/>
    </xf>
    <xf numFmtId="43" fontId="127" fillId="0" borderId="0" xfId="416" applyNumberFormat="1" applyFont="1" applyAlignment="1">
      <alignment horizontal="center" vertical="center"/>
    </xf>
    <xf numFmtId="43" fontId="126" fillId="62" borderId="47" xfId="301" applyNumberFormat="1" applyFont="1" applyFill="1" applyBorder="1" applyAlignment="1">
      <alignment vertical="center"/>
    </xf>
    <xf numFmtId="186" fontId="126" fillId="62" borderId="47" xfId="301" applyNumberFormat="1" applyFont="1" applyFill="1" applyBorder="1" applyAlignment="1">
      <alignment vertical="center"/>
    </xf>
    <xf numFmtId="187" fontId="128" fillId="62" borderId="47" xfId="264" applyNumberFormat="1" applyFont="1" applyFill="1" applyBorder="1" applyAlignment="1">
      <alignment horizontal="center" vertical="center"/>
    </xf>
    <xf numFmtId="10" fontId="66" fillId="55" borderId="0" xfId="2831" applyNumberFormat="1" applyFont="1" applyFill="1" applyBorder="1" applyAlignment="1" applyProtection="1">
      <alignment horizontal="center" vertical="center"/>
    </xf>
    <xf numFmtId="10" fontId="66" fillId="55" borderId="51" xfId="2831" applyNumberFormat="1" applyFont="1" applyFill="1" applyBorder="1" applyAlignment="1" applyProtection="1">
      <alignment horizontal="center" vertical="center"/>
    </xf>
    <xf numFmtId="10" fontId="75" fillId="55" borderId="0" xfId="526" applyNumberFormat="1" applyFont="1" applyFill="1" applyAlignment="1">
      <alignment horizontal="center" vertical="center" wrapText="1"/>
    </xf>
    <xf numFmtId="0" fontId="15" fillId="0" borderId="0" xfId="490" applyAlignment="1">
      <alignment vertical="center"/>
    </xf>
    <xf numFmtId="0" fontId="61" fillId="102" borderId="23" xfId="0" applyFont="1" applyFill="1" applyBorder="1" applyAlignment="1" applyProtection="1">
      <alignment horizontal="center" vertical="center"/>
      <protection locked="0"/>
    </xf>
    <xf numFmtId="2" fontId="61" fillId="102" borderId="23" xfId="0" applyNumberFormat="1" applyFont="1" applyFill="1" applyBorder="1" applyAlignment="1" applyProtection="1">
      <alignment horizontal="center" vertical="center" wrapText="1"/>
      <protection locked="0"/>
    </xf>
    <xf numFmtId="0" fontId="74" fillId="55" borderId="0" xfId="0" applyFont="1" applyFill="1" applyAlignment="1">
      <alignment horizontal="center" vertical="center" wrapText="1"/>
    </xf>
    <xf numFmtId="10" fontId="75" fillId="55" borderId="23" xfId="524" quotePrefix="1" applyNumberFormat="1" applyFont="1" applyFill="1" applyBorder="1" applyAlignment="1">
      <alignment horizontal="center" vertical="center" wrapText="1"/>
    </xf>
    <xf numFmtId="0" fontId="90" fillId="55" borderId="20" xfId="0" applyFont="1" applyFill="1" applyBorder="1" applyAlignment="1">
      <alignment horizontal="center" vertical="center" wrapText="1"/>
    </xf>
    <xf numFmtId="10" fontId="90" fillId="55" borderId="22" xfId="0" applyNumberFormat="1" applyFont="1" applyFill="1" applyBorder="1" applyAlignment="1">
      <alignment horizontal="center" vertical="center" wrapText="1"/>
    </xf>
    <xf numFmtId="0" fontId="90" fillId="55" borderId="23" xfId="0" applyFont="1" applyFill="1" applyBorder="1" applyAlignment="1">
      <alignment horizontal="center" vertical="center" wrapText="1"/>
    </xf>
    <xf numFmtId="10" fontId="90" fillId="55" borderId="23" xfId="0" applyNumberFormat="1" applyFont="1" applyFill="1" applyBorder="1" applyAlignment="1">
      <alignment horizontal="center" vertical="center" wrapText="1"/>
    </xf>
    <xf numFmtId="0" fontId="91" fillId="0" borderId="23" xfId="0" applyFont="1" applyBorder="1" applyAlignment="1">
      <alignment horizontal="center" vertical="center"/>
    </xf>
    <xf numFmtId="49" fontId="61" fillId="55" borderId="0" xfId="0" applyNumberFormat="1" applyFont="1" applyFill="1" applyAlignment="1">
      <alignment horizontal="left" vertical="center"/>
    </xf>
    <xf numFmtId="0" fontId="61" fillId="0" borderId="50" xfId="0" applyFont="1" applyBorder="1" applyAlignment="1" applyProtection="1">
      <alignment horizontal="center" vertical="center"/>
      <protection locked="0"/>
    </xf>
    <xf numFmtId="2" fontId="75" fillId="0" borderId="50" xfId="0" applyNumberFormat="1" applyFont="1" applyBorder="1" applyAlignment="1" applyProtection="1">
      <alignment horizontal="justify" vertical="justify"/>
      <protection locked="0"/>
    </xf>
    <xf numFmtId="199" fontId="61" fillId="52" borderId="0" xfId="0" applyNumberFormat="1" applyFont="1" applyFill="1" applyAlignment="1">
      <alignment vertical="center" wrapText="1"/>
    </xf>
    <xf numFmtId="188" fontId="66" fillId="52" borderId="0" xfId="0" applyNumberFormat="1" applyFont="1" applyFill="1" applyAlignment="1" applyProtection="1">
      <alignment horizontal="center" vertical="center"/>
      <protection locked="0"/>
    </xf>
    <xf numFmtId="200" fontId="61" fillId="52" borderId="0" xfId="0" applyNumberFormat="1" applyFont="1" applyFill="1" applyAlignment="1">
      <alignment horizontal="center" vertical="center" wrapText="1"/>
    </xf>
    <xf numFmtId="201" fontId="17" fillId="57" borderId="0" xfId="491" applyNumberFormat="1" applyFill="1" applyAlignment="1">
      <alignment vertical="center" wrapText="1"/>
    </xf>
    <xf numFmtId="44" fontId="15" fillId="53" borderId="0" xfId="295" applyFont="1" applyFill="1"/>
    <xf numFmtId="44" fontId="127" fillId="53" borderId="0" xfId="416" applyNumberFormat="1" applyFont="1" applyFill="1"/>
    <xf numFmtId="4" fontId="73" fillId="0" borderId="0" xfId="12881" applyNumberFormat="1" applyFont="1" applyAlignment="1" applyProtection="1">
      <alignment horizontal="center" vertical="center"/>
      <protection locked="0"/>
    </xf>
    <xf numFmtId="202" fontId="75" fillId="0" borderId="0" xfId="12770" applyNumberFormat="1" applyFont="1" applyAlignment="1" applyProtection="1">
      <alignment horizontal="justify" vertical="center"/>
      <protection locked="0"/>
    </xf>
    <xf numFmtId="49" fontId="75" fillId="0" borderId="0" xfId="12770" applyNumberFormat="1" applyFont="1" applyAlignment="1" applyProtection="1">
      <alignment horizontal="justify" vertical="center"/>
      <protection locked="0"/>
    </xf>
    <xf numFmtId="4" fontId="75" fillId="0" borderId="0" xfId="12881" applyNumberFormat="1" applyFont="1" applyAlignment="1" applyProtection="1">
      <alignment horizontal="right" vertical="center"/>
      <protection locked="0"/>
    </xf>
    <xf numFmtId="165" fontId="75" fillId="0" borderId="0" xfId="12881" applyFont="1" applyAlignment="1" applyProtection="1">
      <alignment horizontal="right" vertical="center"/>
      <protection locked="0"/>
    </xf>
    <xf numFmtId="165" fontId="73" fillId="0" borderId="0" xfId="12881" applyFont="1" applyAlignment="1" applyProtection="1">
      <alignment horizontal="center" vertical="center"/>
      <protection locked="0"/>
    </xf>
    <xf numFmtId="165" fontId="73" fillId="0" borderId="0" xfId="12881" applyFont="1" applyAlignment="1" applyProtection="1">
      <alignment vertical="center"/>
      <protection locked="0"/>
    </xf>
    <xf numFmtId="49" fontId="73" fillId="48" borderId="55" xfId="12770" applyNumberFormat="1" applyFont="1" applyFill="1" applyBorder="1" applyAlignment="1" applyProtection="1">
      <alignment vertical="center" wrapText="1"/>
      <protection locked="0"/>
    </xf>
    <xf numFmtId="0" fontId="130" fillId="48" borderId="55" xfId="12770" applyFont="1" applyFill="1" applyBorder="1" applyAlignment="1" applyProtection="1">
      <alignment vertical="center" wrapText="1"/>
      <protection locked="0"/>
    </xf>
    <xf numFmtId="49" fontId="73" fillId="104" borderId="56" xfId="12770" applyNumberFormat="1" applyFont="1" applyFill="1" applyBorder="1" applyAlignment="1">
      <alignment horizontal="center" vertical="center"/>
    </xf>
    <xf numFmtId="0" fontId="73" fillId="104" borderId="56" xfId="12770" applyFont="1" applyFill="1" applyBorder="1" applyAlignment="1">
      <alignment horizontal="center" vertical="center"/>
    </xf>
    <xf numFmtId="191" fontId="73" fillId="0" borderId="0" xfId="12881" applyNumberFormat="1" applyFont="1" applyAlignment="1" applyProtection="1">
      <alignment horizontal="center" vertical="center"/>
      <protection locked="0"/>
    </xf>
    <xf numFmtId="191" fontId="73" fillId="0" borderId="0" xfId="12770" applyNumberFormat="1" applyFont="1" applyAlignment="1" applyProtection="1">
      <alignment horizontal="justify" vertical="center"/>
      <protection locked="0"/>
    </xf>
    <xf numFmtId="0" fontId="73" fillId="65" borderId="21" xfId="12887" applyFont="1" applyFill="1" applyBorder="1" applyAlignment="1">
      <alignment horizontal="center" vertical="center" wrapText="1"/>
    </xf>
    <xf numFmtId="0" fontId="73" fillId="65" borderId="21" xfId="12887" applyFont="1" applyFill="1" applyBorder="1" applyAlignment="1">
      <alignment horizontal="left" vertical="center" wrapText="1"/>
    </xf>
    <xf numFmtId="4" fontId="73" fillId="65" borderId="21" xfId="12887" applyNumberFormat="1" applyFont="1" applyFill="1" applyBorder="1" applyAlignment="1">
      <alignment horizontal="right" vertical="center" wrapText="1"/>
    </xf>
    <xf numFmtId="0" fontId="75" fillId="65" borderId="21" xfId="12887" applyFont="1" applyFill="1" applyBorder="1" applyAlignment="1">
      <alignment horizontal="center" vertical="center" wrapText="1"/>
    </xf>
    <xf numFmtId="0" fontId="73" fillId="0" borderId="0" xfId="12770" applyFont="1" applyAlignment="1" applyProtection="1">
      <alignment horizontal="center" vertical="center"/>
      <protection locked="0"/>
    </xf>
    <xf numFmtId="202" fontId="73" fillId="0" borderId="0" xfId="12770" applyNumberFormat="1" applyFont="1" applyAlignment="1" applyProtection="1">
      <alignment horizontal="justify" vertical="center"/>
      <protection locked="0"/>
    </xf>
    <xf numFmtId="49" fontId="73" fillId="0" borderId="0" xfId="12770" applyNumberFormat="1" applyFont="1" applyAlignment="1" applyProtection="1">
      <alignment horizontal="justify" vertical="center"/>
      <protection locked="0"/>
    </xf>
    <xf numFmtId="49" fontId="75" fillId="105" borderId="19" xfId="12770" applyNumberFormat="1" applyFont="1" applyFill="1" applyBorder="1" applyAlignment="1">
      <alignment horizontal="center" vertical="center"/>
    </xf>
    <xf numFmtId="0" fontId="75" fillId="105" borderId="19" xfId="12770" applyFont="1" applyFill="1" applyBorder="1" applyAlignment="1">
      <alignment vertical="center" wrapText="1"/>
    </xf>
    <xf numFmtId="0" fontId="75" fillId="105" borderId="19" xfId="12770" applyFont="1" applyFill="1" applyBorder="1" applyAlignment="1">
      <alignment horizontal="center" vertical="center"/>
    </xf>
    <xf numFmtId="4" fontId="75" fillId="105" borderId="19" xfId="12770" applyNumberFormat="1" applyFont="1" applyFill="1" applyBorder="1" applyAlignment="1">
      <alignment horizontal="center" vertical="center"/>
    </xf>
    <xf numFmtId="49" fontId="75" fillId="105" borderId="57" xfId="12770" applyNumberFormat="1" applyFont="1" applyFill="1" applyBorder="1" applyAlignment="1">
      <alignment horizontal="center" vertical="center"/>
    </xf>
    <xf numFmtId="0" fontId="75" fillId="105" borderId="57" xfId="12770" applyFont="1" applyFill="1" applyBorder="1" applyAlignment="1">
      <alignment vertical="center" wrapText="1"/>
    </xf>
    <xf numFmtId="0" fontId="75" fillId="105" borderId="57" xfId="12770" applyFont="1" applyFill="1" applyBorder="1" applyAlignment="1">
      <alignment horizontal="center" vertical="center"/>
    </xf>
    <xf numFmtId="4" fontId="75" fillId="105" borderId="57" xfId="12770" applyNumberFormat="1" applyFont="1" applyFill="1" applyBorder="1" applyAlignment="1">
      <alignment horizontal="center" vertical="center"/>
    </xf>
    <xf numFmtId="10" fontId="75" fillId="0" borderId="0" xfId="12709" applyNumberFormat="1" applyFont="1" applyAlignment="1">
      <alignment horizontal="center" vertical="center" wrapText="1"/>
    </xf>
    <xf numFmtId="165" fontId="75" fillId="0" borderId="0" xfId="12881" applyFont="1" applyAlignment="1" applyProtection="1">
      <alignment vertical="center"/>
      <protection locked="0"/>
    </xf>
    <xf numFmtId="49" fontId="73" fillId="0" borderId="0" xfId="12770" applyNumberFormat="1" applyFont="1" applyAlignment="1" applyProtection="1">
      <alignment horizontal="center" vertical="center"/>
      <protection locked="0"/>
    </xf>
    <xf numFmtId="10" fontId="75" fillId="0" borderId="0" xfId="12501" applyNumberFormat="1" applyFont="1" applyAlignment="1">
      <alignment horizontal="left" vertical="center"/>
    </xf>
    <xf numFmtId="0" fontId="75" fillId="0" borderId="0" xfId="12501" applyFont="1" applyAlignment="1">
      <alignment vertical="center"/>
    </xf>
    <xf numFmtId="4" fontId="75" fillId="0" borderId="0" xfId="12881" applyNumberFormat="1" applyFont="1" applyBorder="1" applyAlignment="1" applyProtection="1">
      <alignment horizontal="right" vertical="center"/>
      <protection locked="0"/>
    </xf>
    <xf numFmtId="165" fontId="75" fillId="0" borderId="0" xfId="12881" applyFont="1" applyBorder="1" applyAlignment="1" applyProtection="1">
      <alignment horizontal="right" vertical="center"/>
      <protection locked="0"/>
    </xf>
    <xf numFmtId="14" fontId="73" fillId="0" borderId="0" xfId="12501" applyNumberFormat="1" applyFont="1" applyAlignment="1">
      <alignment horizontal="right" vertical="center"/>
    </xf>
    <xf numFmtId="0" fontId="75" fillId="0" borderId="0" xfId="12501" applyFont="1" applyAlignment="1">
      <alignment horizontal="center" vertical="center"/>
    </xf>
    <xf numFmtId="165" fontId="73" fillId="0" borderId="0" xfId="12881" applyFont="1" applyBorder="1" applyAlignment="1">
      <alignment horizontal="left" vertical="center"/>
    </xf>
    <xf numFmtId="1" fontId="61" fillId="55" borderId="0" xfId="0" applyNumberFormat="1" applyFont="1" applyFill="1" applyAlignment="1">
      <alignment horizontal="right"/>
    </xf>
    <xf numFmtId="14" fontId="66" fillId="55" borderId="0" xfId="0" applyNumberFormat="1" applyFont="1" applyFill="1" applyAlignment="1">
      <alignment horizontal="right"/>
    </xf>
    <xf numFmtId="0" fontId="73" fillId="0" borderId="0" xfId="12770" applyFont="1" applyAlignment="1" applyProtection="1">
      <alignment horizontal="left" vertical="center"/>
      <protection locked="0"/>
    </xf>
    <xf numFmtId="0" fontId="127" fillId="53" borderId="0" xfId="416" applyFont="1" applyFill="1" applyAlignment="1">
      <alignment horizontal="right"/>
    </xf>
    <xf numFmtId="0" fontId="127" fillId="53" borderId="0" xfId="416" applyFont="1" applyFill="1" applyAlignment="1">
      <alignment horizontal="right" vertical="center"/>
    </xf>
    <xf numFmtId="165" fontId="73" fillId="0" borderId="0" xfId="12881" applyFont="1" applyAlignment="1" applyProtection="1">
      <alignment horizontal="center" vertical="center" wrapText="1"/>
      <protection locked="0"/>
    </xf>
    <xf numFmtId="44" fontId="15" fillId="53" borderId="0" xfId="295" applyFont="1" applyFill="1" applyAlignment="1">
      <alignment vertical="center"/>
    </xf>
    <xf numFmtId="44" fontId="127" fillId="53" borderId="0" xfId="416" applyNumberFormat="1" applyFont="1" applyFill="1" applyAlignment="1">
      <alignment vertical="center"/>
    </xf>
    <xf numFmtId="203" fontId="126" fillId="62" borderId="47" xfId="301" applyNumberFormat="1" applyFont="1" applyFill="1" applyBorder="1" applyAlignment="1">
      <alignment vertical="center"/>
    </xf>
    <xf numFmtId="4" fontId="115" fillId="0" borderId="0" xfId="0" applyNumberFormat="1" applyFont="1" applyAlignment="1" applyProtection="1">
      <alignment vertical="center"/>
      <protection locked="0"/>
    </xf>
    <xf numFmtId="0" fontId="66" fillId="52" borderId="0" xfId="0" applyFont="1" applyFill="1" applyAlignment="1">
      <alignment vertical="center" wrapText="1"/>
    </xf>
    <xf numFmtId="4" fontId="66" fillId="52" borderId="0" xfId="0" applyNumberFormat="1" applyFont="1" applyFill="1" applyAlignment="1">
      <alignment horizontal="center" vertical="center" wrapText="1"/>
    </xf>
    <xf numFmtId="0" fontId="73" fillId="0" borderId="0" xfId="12881" applyNumberFormat="1" applyFont="1" applyAlignment="1" applyProtection="1">
      <alignment horizontal="center" vertical="center"/>
      <protection locked="0"/>
    </xf>
    <xf numFmtId="0" fontId="131" fillId="0" borderId="0" xfId="491" quotePrefix="1" applyFont="1" applyAlignment="1">
      <alignment vertical="center"/>
    </xf>
    <xf numFmtId="174" fontId="132" fillId="0" borderId="0" xfId="491" quotePrefix="1" applyNumberFormat="1" applyFont="1" applyAlignment="1">
      <alignment vertical="center"/>
    </xf>
    <xf numFmtId="0" fontId="133" fillId="0" borderId="0" xfId="491" quotePrefix="1" applyFont="1" applyAlignment="1">
      <alignment vertical="justify"/>
    </xf>
    <xf numFmtId="0" fontId="131" fillId="65" borderId="0" xfId="491" quotePrefix="1" applyFont="1" applyFill="1" applyAlignment="1">
      <alignment vertical="center"/>
    </xf>
    <xf numFmtId="174" fontId="132" fillId="65" borderId="0" xfId="491" quotePrefix="1" applyNumberFormat="1" applyFont="1" applyFill="1" applyAlignment="1">
      <alignment vertical="center"/>
    </xf>
    <xf numFmtId="0" fontId="133" fillId="48" borderId="0" xfId="491" quotePrefix="1" applyFont="1" applyFill="1" applyAlignment="1">
      <alignment vertical="justify"/>
    </xf>
    <xf numFmtId="0" fontId="131" fillId="65" borderId="0" xfId="491" quotePrefix="1" applyFont="1" applyFill="1" applyAlignment="1">
      <alignment horizontal="right" vertical="center"/>
    </xf>
    <xf numFmtId="4" fontId="75" fillId="0" borderId="10" xfId="12881" applyNumberFormat="1" applyFont="1" applyBorder="1" applyAlignment="1" applyProtection="1">
      <alignment horizontal="right" vertical="center"/>
      <protection locked="0"/>
    </xf>
    <xf numFmtId="4" fontId="134" fillId="0" borderId="0" xfId="12881" applyNumberFormat="1" applyFont="1" applyAlignment="1" applyProtection="1">
      <alignment horizontal="center" vertical="center"/>
      <protection locked="0"/>
    </xf>
    <xf numFmtId="4" fontId="135" fillId="0" borderId="0" xfId="12881" applyNumberFormat="1" applyFont="1" applyAlignment="1" applyProtection="1">
      <alignment horizontal="center" vertical="center"/>
      <protection locked="0"/>
    </xf>
    <xf numFmtId="2" fontId="66" fillId="0" borderId="0" xfId="0" applyNumberFormat="1" applyFont="1" applyAlignment="1" applyProtection="1">
      <alignment horizontal="center" vertical="center"/>
      <protection locked="0"/>
    </xf>
    <xf numFmtId="2" fontId="61" fillId="54" borderId="23" xfId="0" applyNumberFormat="1" applyFont="1" applyFill="1" applyBorder="1" applyAlignment="1" applyProtection="1">
      <alignment horizontal="justify" vertical="center"/>
      <protection locked="0"/>
    </xf>
    <xf numFmtId="0" fontId="61" fillId="52" borderId="0" xfId="0" applyFont="1" applyFill="1" applyAlignment="1">
      <alignment horizontal="right" vertical="center"/>
    </xf>
    <xf numFmtId="4" fontId="75" fillId="0" borderId="0" xfId="712" applyNumberFormat="1" applyFont="1" applyFill="1" applyBorder="1" applyAlignment="1" applyProtection="1">
      <alignment horizontal="right" vertical="center"/>
      <protection locked="0"/>
    </xf>
    <xf numFmtId="49" fontId="61" fillId="102" borderId="23" xfId="0" applyNumberFormat="1" applyFont="1" applyFill="1" applyBorder="1" applyAlignment="1" applyProtection="1">
      <alignment horizontal="center" vertical="center"/>
      <protection locked="0"/>
    </xf>
    <xf numFmtId="2" fontId="61" fillId="102" borderId="23" xfId="0" applyNumberFormat="1" applyFont="1" applyFill="1" applyBorder="1" applyAlignment="1" applyProtection="1">
      <alignment horizontal="right" vertical="center"/>
      <protection locked="0"/>
    </xf>
    <xf numFmtId="2" fontId="61" fillId="102" borderId="23" xfId="0" applyNumberFormat="1" applyFont="1" applyFill="1" applyBorder="1" applyAlignment="1" applyProtection="1">
      <alignment horizontal="center" vertical="center"/>
      <protection locked="0"/>
    </xf>
    <xf numFmtId="1" fontId="73" fillId="103" borderId="19" xfId="0" applyNumberFormat="1" applyFont="1" applyFill="1" applyBorder="1" applyAlignment="1" applyProtection="1">
      <alignment horizontal="center" vertical="center"/>
      <protection locked="0"/>
    </xf>
    <xf numFmtId="0" fontId="73" fillId="103" borderId="19" xfId="0" applyFont="1" applyFill="1" applyBorder="1" applyAlignment="1" applyProtection="1">
      <alignment horizontal="center" vertical="center"/>
      <protection locked="0"/>
    </xf>
    <xf numFmtId="2" fontId="73" fillId="100" borderId="19" xfId="0" applyNumberFormat="1" applyFont="1" applyFill="1" applyBorder="1" applyAlignment="1" applyProtection="1">
      <alignment horizontal="center" vertical="center"/>
      <protection locked="0"/>
    </xf>
    <xf numFmtId="4" fontId="75" fillId="100" borderId="19" xfId="712" applyNumberFormat="1" applyFont="1" applyFill="1" applyBorder="1" applyAlignment="1" applyProtection="1">
      <alignment vertical="center"/>
      <protection locked="0"/>
    </xf>
    <xf numFmtId="4" fontId="73" fillId="100" borderId="19" xfId="712" applyNumberFormat="1" applyFont="1" applyFill="1" applyBorder="1" applyAlignment="1" applyProtection="1">
      <alignment vertical="center"/>
      <protection locked="0"/>
    </xf>
    <xf numFmtId="1" fontId="75" fillId="0" borderId="19" xfId="0" applyNumberFormat="1" applyFont="1" applyBorder="1" applyAlignment="1" applyProtection="1">
      <alignment horizontal="center" vertical="center"/>
      <protection locked="0"/>
    </xf>
    <xf numFmtId="0" fontId="75" fillId="0" borderId="19" xfId="0" applyFont="1" applyBorder="1" applyAlignment="1" applyProtection="1">
      <alignment horizontal="center" vertical="center"/>
      <protection locked="0"/>
    </xf>
    <xf numFmtId="2" fontId="75" fillId="0" borderId="19" xfId="0" applyNumberFormat="1" applyFont="1" applyBorder="1" applyAlignment="1" applyProtection="1">
      <alignment horizontal="center" vertical="center"/>
      <protection locked="0"/>
    </xf>
    <xf numFmtId="4" fontId="75" fillId="0" borderId="19" xfId="712" applyNumberFormat="1" applyFont="1" applyFill="1" applyBorder="1" applyAlignment="1" applyProtection="1">
      <alignment vertical="center"/>
      <protection locked="0"/>
    </xf>
    <xf numFmtId="1" fontId="73" fillId="100" borderId="19" xfId="0" applyNumberFormat="1" applyFont="1" applyFill="1" applyBorder="1" applyAlignment="1" applyProtection="1">
      <alignment horizontal="center" vertical="center"/>
      <protection locked="0"/>
    </xf>
    <xf numFmtId="0" fontId="73" fillId="100" borderId="19" xfId="0" applyFont="1" applyFill="1" applyBorder="1" applyAlignment="1" applyProtection="1">
      <alignment horizontal="center" vertical="center"/>
      <protection locked="0"/>
    </xf>
    <xf numFmtId="0" fontId="73" fillId="61" borderId="38" xfId="676" applyNumberFormat="1" applyFont="1" applyFill="1" applyBorder="1" applyAlignment="1" applyProtection="1">
      <alignment horizontal="center" vertical="center"/>
      <protection locked="0"/>
    </xf>
    <xf numFmtId="1" fontId="73" fillId="60" borderId="38" xfId="0" applyNumberFormat="1" applyFont="1" applyFill="1" applyBorder="1" applyAlignment="1" applyProtection="1">
      <alignment horizontal="center" vertical="center"/>
      <protection locked="0"/>
    </xf>
    <xf numFmtId="0" fontId="73" fillId="60" borderId="38" xfId="0" applyFont="1" applyFill="1" applyBorder="1" applyAlignment="1" applyProtection="1">
      <alignment horizontal="center" vertical="center"/>
      <protection locked="0"/>
    </xf>
    <xf numFmtId="2" fontId="73" fillId="60" borderId="38" xfId="0" applyNumberFormat="1" applyFont="1" applyFill="1" applyBorder="1" applyAlignment="1" applyProtection="1">
      <alignment horizontal="center" vertical="center"/>
      <protection locked="0"/>
    </xf>
    <xf numFmtId="4" fontId="73" fillId="60" borderId="38" xfId="0" applyNumberFormat="1" applyFont="1" applyFill="1" applyBorder="1" applyAlignment="1" applyProtection="1">
      <alignment vertical="center"/>
      <protection locked="0"/>
    </xf>
    <xf numFmtId="43" fontId="73" fillId="60" borderId="38" xfId="0" applyNumberFormat="1" applyFont="1" applyFill="1" applyBorder="1" applyAlignment="1" applyProtection="1">
      <alignment horizontal="right" vertical="center"/>
      <protection locked="0"/>
    </xf>
    <xf numFmtId="0" fontId="73" fillId="61" borderId="19" xfId="676" applyNumberFormat="1" applyFont="1" applyFill="1" applyBorder="1" applyAlignment="1" applyProtection="1">
      <alignment horizontal="center" vertical="center"/>
      <protection locked="0"/>
    </xf>
    <xf numFmtId="1" fontId="73" fillId="60" borderId="19" xfId="0" applyNumberFormat="1" applyFont="1" applyFill="1" applyBorder="1" applyAlignment="1" applyProtection="1">
      <alignment horizontal="center" vertical="center"/>
      <protection locked="0"/>
    </xf>
    <xf numFmtId="0" fontId="73" fillId="60" borderId="19" xfId="0" applyFont="1" applyFill="1" applyBorder="1" applyAlignment="1" applyProtection="1">
      <alignment horizontal="center" vertical="center"/>
      <protection locked="0"/>
    </xf>
    <xf numFmtId="4" fontId="73" fillId="60" borderId="19" xfId="0" applyNumberFormat="1" applyFont="1" applyFill="1" applyBorder="1" applyAlignment="1" applyProtection="1">
      <alignment horizontal="right" vertical="center"/>
      <protection locked="0"/>
    </xf>
    <xf numFmtId="2" fontId="61" fillId="0" borderId="0" xfId="0" applyNumberFormat="1" applyFont="1" applyAlignment="1" applyProtection="1">
      <alignment horizontal="center" vertical="center" wrapText="1"/>
      <protection locked="0"/>
    </xf>
    <xf numFmtId="0" fontId="73" fillId="55" borderId="0" xfId="491" applyFont="1" applyFill="1" applyAlignment="1" applyProtection="1">
      <alignment vertical="center"/>
      <protection hidden="1"/>
    </xf>
    <xf numFmtId="1" fontId="61" fillId="52" borderId="0" xfId="0" applyNumberFormat="1" applyFont="1" applyFill="1" applyAlignment="1" applyProtection="1">
      <alignment vertical="center"/>
      <protection locked="0"/>
    </xf>
    <xf numFmtId="0" fontId="32" fillId="0" borderId="0" xfId="0" applyFont="1" applyAlignment="1">
      <alignment vertical="center"/>
    </xf>
    <xf numFmtId="2" fontId="73" fillId="103" borderId="52" xfId="0" applyNumberFormat="1" applyFont="1" applyFill="1" applyBorder="1" applyAlignment="1" applyProtection="1">
      <alignment vertical="justify"/>
      <protection locked="0"/>
    </xf>
    <xf numFmtId="2" fontId="73" fillId="103" borderId="53" xfId="0" applyNumberFormat="1" applyFont="1" applyFill="1" applyBorder="1" applyAlignment="1" applyProtection="1">
      <alignment vertical="justify"/>
      <protection locked="0"/>
    </xf>
    <xf numFmtId="2" fontId="73" fillId="60" borderId="52" xfId="0" applyNumberFormat="1" applyFont="1" applyFill="1" applyBorder="1" applyAlignment="1" applyProtection="1">
      <alignment vertical="center"/>
      <protection locked="0"/>
    </xf>
    <xf numFmtId="2" fontId="73" fillId="60" borderId="53" xfId="0" applyNumberFormat="1" applyFont="1" applyFill="1" applyBorder="1" applyAlignment="1" applyProtection="1">
      <alignment vertical="center"/>
      <protection locked="0"/>
    </xf>
    <xf numFmtId="2" fontId="73" fillId="60" borderId="54" xfId="0" applyNumberFormat="1" applyFont="1" applyFill="1" applyBorder="1" applyAlignment="1" applyProtection="1">
      <alignment vertical="center"/>
      <protection locked="0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4" fontId="73" fillId="103" borderId="54" xfId="0" applyNumberFormat="1" applyFont="1" applyFill="1" applyBorder="1" applyAlignment="1" applyProtection="1">
      <alignment vertical="justify"/>
      <protection locked="0"/>
    </xf>
    <xf numFmtId="168" fontId="128" fillId="53" borderId="0" xfId="511" applyNumberFormat="1" applyFont="1" applyFill="1" applyAlignment="1">
      <alignment horizontal="right" vertical="center" wrapText="1"/>
    </xf>
    <xf numFmtId="0" fontId="9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1" fillId="52" borderId="0" xfId="0" applyNumberFormat="1" applyFont="1" applyFill="1" applyAlignment="1" applyProtection="1">
      <alignment vertical="center"/>
      <protection locked="0"/>
    </xf>
    <xf numFmtId="49" fontId="61" fillId="0" borderId="0" xfId="0" applyNumberFormat="1" applyFont="1" applyAlignment="1">
      <alignment vertical="center"/>
    </xf>
    <xf numFmtId="49" fontId="61" fillId="52" borderId="0" xfId="0" applyNumberFormat="1" applyFont="1" applyFill="1" applyAlignment="1">
      <alignment vertical="center"/>
    </xf>
    <xf numFmtId="0" fontId="61" fillId="55" borderId="0" xfId="490" applyFont="1" applyFill="1" applyAlignment="1">
      <alignment vertical="center"/>
    </xf>
    <xf numFmtId="2" fontId="61" fillId="52" borderId="0" xfId="0" applyNumberFormat="1" applyFont="1" applyFill="1" applyAlignment="1">
      <alignment vertical="center"/>
    </xf>
    <xf numFmtId="10" fontId="61" fillId="52" borderId="0" xfId="0" applyNumberFormat="1" applyFont="1" applyFill="1" applyAlignment="1">
      <alignment horizontal="right" vertical="center"/>
    </xf>
    <xf numFmtId="10" fontId="61" fillId="55" borderId="0" xfId="2831" applyNumberFormat="1" applyFont="1" applyFill="1" applyBorder="1" applyAlignment="1" applyProtection="1">
      <alignment horizontal="right" vertical="center"/>
    </xf>
    <xf numFmtId="49" fontId="126" fillId="55" borderId="0" xfId="511" applyNumberFormat="1" applyFont="1" applyFill="1" applyAlignment="1">
      <alignment vertical="center"/>
    </xf>
    <xf numFmtId="10" fontId="61" fillId="55" borderId="0" xfId="2831" applyNumberFormat="1" applyFont="1" applyFill="1" applyBorder="1" applyAlignment="1" applyProtection="1">
      <alignment horizontal="left" vertical="center"/>
    </xf>
    <xf numFmtId="0" fontId="73" fillId="55" borderId="0" xfId="0" applyFont="1" applyFill="1" applyAlignment="1">
      <alignment vertical="center" wrapText="1"/>
    </xf>
    <xf numFmtId="0" fontId="75" fillId="55" borderId="0" xfId="0" applyFont="1" applyFill="1" applyAlignment="1">
      <alignment vertical="center" wrapText="1"/>
    </xf>
    <xf numFmtId="0" fontId="7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66" fillId="55" borderId="0" xfId="0" applyNumberFormat="1" applyFont="1" applyFill="1" applyAlignment="1">
      <alignment vertical="center"/>
    </xf>
    <xf numFmtId="10" fontId="66" fillId="52" borderId="0" xfId="0" applyNumberFormat="1" applyFont="1" applyFill="1" applyAlignment="1">
      <alignment vertical="center"/>
    </xf>
    <xf numFmtId="0" fontId="13" fillId="48" borderId="0" xfId="490" applyFont="1" applyFill="1"/>
    <xf numFmtId="167" fontId="61" fillId="56" borderId="23" xfId="0" applyNumberFormat="1" applyFont="1" applyFill="1" applyBorder="1" applyAlignment="1">
      <alignment horizontal="center" vertical="center"/>
    </xf>
    <xf numFmtId="167" fontId="61" fillId="0" borderId="44" xfId="0" applyNumberFormat="1" applyFont="1" applyBorder="1" applyAlignment="1">
      <alignment horizontal="center" vertical="center"/>
    </xf>
    <xf numFmtId="167" fontId="61" fillId="101" borderId="45" xfId="0" applyNumberFormat="1" applyFont="1" applyFill="1" applyBorder="1" applyAlignment="1">
      <alignment horizontal="center" vertical="center"/>
    </xf>
    <xf numFmtId="167" fontId="61" fillId="101" borderId="48" xfId="0" applyNumberFormat="1" applyFont="1" applyFill="1" applyBorder="1" applyAlignment="1">
      <alignment horizontal="center" vertical="center"/>
    </xf>
    <xf numFmtId="167" fontId="61" fillId="101" borderId="46" xfId="0" applyNumberFormat="1" applyFont="1" applyFill="1" applyBorder="1" applyAlignment="1">
      <alignment horizontal="center" vertical="center"/>
    </xf>
    <xf numFmtId="0" fontId="127" fillId="53" borderId="23" xfId="416" applyFont="1" applyFill="1" applyBorder="1" applyAlignment="1">
      <alignment horizontal="left" vertical="center" wrapText="1"/>
    </xf>
    <xf numFmtId="0" fontId="128" fillId="62" borderId="47" xfId="264" applyFont="1" applyFill="1" applyBorder="1" applyAlignment="1">
      <alignment horizontal="right" vertical="center"/>
    </xf>
    <xf numFmtId="0" fontId="127" fillId="53" borderId="45" xfId="416" applyFont="1" applyFill="1" applyBorder="1" applyAlignment="1">
      <alignment horizontal="left" vertical="center" wrapText="1"/>
    </xf>
    <xf numFmtId="0" fontId="127" fillId="53" borderId="48" xfId="416" applyFont="1" applyFill="1" applyBorder="1" applyAlignment="1">
      <alignment horizontal="left" vertical="center" wrapText="1"/>
    </xf>
    <xf numFmtId="0" fontId="127" fillId="53" borderId="46" xfId="416" applyFont="1" applyFill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126" fillId="64" borderId="23" xfId="416" applyFont="1" applyFill="1" applyBorder="1" applyAlignment="1">
      <alignment horizontal="center" vertical="center"/>
    </xf>
    <xf numFmtId="0" fontId="126" fillId="62" borderId="23" xfId="416" applyFont="1" applyFill="1" applyBorder="1" applyAlignment="1">
      <alignment horizontal="center" vertical="center"/>
    </xf>
    <xf numFmtId="0" fontId="126" fillId="62" borderId="23" xfId="416" applyFont="1" applyFill="1" applyBorder="1" applyAlignment="1">
      <alignment horizontal="center" vertical="center" wrapText="1"/>
    </xf>
    <xf numFmtId="0" fontId="61" fillId="54" borderId="45" xfId="0" applyFont="1" applyFill="1" applyBorder="1" applyAlignment="1">
      <alignment horizontal="center" vertical="center"/>
    </xf>
    <xf numFmtId="0" fontId="61" fillId="54" borderId="48" xfId="0" applyFont="1" applyFill="1" applyBorder="1" applyAlignment="1">
      <alignment horizontal="center" vertical="center"/>
    </xf>
    <xf numFmtId="49" fontId="61" fillId="55" borderId="23" xfId="0" applyNumberFormat="1" applyFont="1" applyFill="1" applyBorder="1" applyAlignment="1" applyProtection="1">
      <alignment horizontal="center" vertical="center"/>
      <protection locked="0"/>
    </xf>
    <xf numFmtId="43" fontId="61" fillId="55" borderId="45" xfId="713" applyFont="1" applyFill="1" applyBorder="1" applyAlignment="1" applyProtection="1">
      <alignment horizontal="center" vertical="center"/>
      <protection locked="0"/>
    </xf>
    <xf numFmtId="43" fontId="61" fillId="55" borderId="23" xfId="713" applyFont="1" applyFill="1" applyBorder="1" applyAlignment="1" applyProtection="1">
      <alignment horizontal="center" vertical="center"/>
      <protection locked="0"/>
    </xf>
    <xf numFmtId="0" fontId="61" fillId="55" borderId="46" xfId="0" applyFont="1" applyFill="1" applyBorder="1" applyAlignment="1" applyProtection="1">
      <alignment horizontal="center" vertical="center" wrapText="1"/>
      <protection locked="0"/>
    </xf>
    <xf numFmtId="0" fontId="61" fillId="55" borderId="23" xfId="0" applyFont="1" applyFill="1" applyBorder="1" applyAlignment="1" applyProtection="1">
      <alignment horizontal="center" vertical="center" wrapText="1"/>
      <protection locked="0"/>
    </xf>
    <xf numFmtId="0" fontId="61" fillId="55" borderId="45" xfId="0" applyFont="1" applyFill="1" applyBorder="1" applyAlignment="1" applyProtection="1">
      <alignment horizontal="center" vertical="center"/>
      <protection locked="0"/>
    </xf>
    <xf numFmtId="0" fontId="61" fillId="55" borderId="46" xfId="0" applyFont="1" applyFill="1" applyBorder="1" applyAlignment="1" applyProtection="1">
      <alignment horizontal="center" vertical="center"/>
      <protection locked="0"/>
    </xf>
    <xf numFmtId="0" fontId="61" fillId="55" borderId="47" xfId="0" applyFont="1" applyFill="1" applyBorder="1" applyAlignment="1" applyProtection="1">
      <alignment horizontal="center" vertical="center" wrapText="1"/>
      <protection locked="0"/>
    </xf>
    <xf numFmtId="0" fontId="61" fillId="55" borderId="21" xfId="0" applyFont="1" applyFill="1" applyBorder="1" applyAlignment="1" applyProtection="1">
      <alignment horizontal="center" vertical="center" wrapText="1"/>
      <protection locked="0"/>
    </xf>
    <xf numFmtId="0" fontId="61" fillId="55" borderId="23" xfId="0" applyFont="1" applyFill="1" applyBorder="1" applyAlignment="1" applyProtection="1">
      <alignment horizontal="center" vertical="center"/>
      <protection locked="0"/>
    </xf>
    <xf numFmtId="188" fontId="61" fillId="55" borderId="23" xfId="0" applyNumberFormat="1" applyFont="1" applyFill="1" applyBorder="1" applyAlignment="1" applyProtection="1">
      <alignment horizontal="center" vertical="center"/>
      <protection locked="0"/>
    </xf>
    <xf numFmtId="173" fontId="76" fillId="54" borderId="0" xfId="491" quotePrefix="1" applyNumberFormat="1" applyFont="1" applyFill="1" applyAlignment="1">
      <alignment horizontal="center" vertical="center"/>
    </xf>
    <xf numFmtId="0" fontId="81" fillId="48" borderId="0" xfId="491" applyFont="1" applyFill="1" applyAlignment="1" applyProtection="1">
      <alignment horizontal="left" vertical="center"/>
      <protection hidden="1"/>
    </xf>
    <xf numFmtId="49" fontId="83" fillId="48" borderId="23" xfId="491" applyNumberFormat="1" applyFont="1" applyFill="1" applyBorder="1" applyAlignment="1">
      <alignment horizontal="center" vertical="center"/>
    </xf>
    <xf numFmtId="15" fontId="61" fillId="48" borderId="0" xfId="491" applyNumberFormat="1" applyFont="1" applyFill="1" applyAlignment="1">
      <alignment horizontal="center" vertical="justify" wrapText="1"/>
    </xf>
    <xf numFmtId="15" fontId="81" fillId="48" borderId="23" xfId="491" applyNumberFormat="1" applyFont="1" applyFill="1" applyBorder="1" applyAlignment="1">
      <alignment horizontal="center" vertical="center" wrapText="1"/>
    </xf>
    <xf numFmtId="1" fontId="81" fillId="48" borderId="23" xfId="491" applyNumberFormat="1" applyFont="1" applyFill="1" applyBorder="1" applyAlignment="1" applyProtection="1">
      <alignment horizontal="center" vertical="center"/>
      <protection locked="0"/>
    </xf>
    <xf numFmtId="15" fontId="81" fillId="48" borderId="23" xfId="491" applyNumberFormat="1" applyFont="1" applyFill="1" applyBorder="1" applyAlignment="1">
      <alignment horizontal="center" vertical="center"/>
    </xf>
    <xf numFmtId="173" fontId="81" fillId="48" borderId="23" xfId="491" applyNumberFormat="1" applyFont="1" applyFill="1" applyBorder="1" applyAlignment="1">
      <alignment horizontal="center" vertical="center"/>
    </xf>
    <xf numFmtId="0" fontId="73" fillId="55" borderId="0" xfId="0" applyFont="1" applyFill="1" applyAlignment="1">
      <alignment horizontal="center" vertical="center" wrapText="1"/>
    </xf>
    <xf numFmtId="0" fontId="75" fillId="55" borderId="0" xfId="0" applyFont="1" applyFill="1" applyAlignment="1">
      <alignment horizontal="center" vertical="center"/>
    </xf>
    <xf numFmtId="0" fontId="90" fillId="54" borderId="45" xfId="0" applyFont="1" applyFill="1" applyBorder="1" applyAlignment="1">
      <alignment horizontal="center" vertical="center" wrapText="1"/>
    </xf>
    <xf numFmtId="0" fontId="90" fillId="54" borderId="46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justify" vertical="center"/>
    </xf>
    <xf numFmtId="0" fontId="90" fillId="54" borderId="48" xfId="0" applyFont="1" applyFill="1" applyBorder="1" applyAlignment="1">
      <alignment horizontal="center" vertical="center" wrapText="1"/>
    </xf>
    <xf numFmtId="0" fontId="13" fillId="48" borderId="0" xfId="490" applyFont="1" applyFill="1" applyAlignment="1">
      <alignment horizontal="left" vertical="top" wrapText="1"/>
    </xf>
    <xf numFmtId="0" fontId="74" fillId="55" borderId="20" xfId="0" applyFont="1" applyFill="1" applyBorder="1" applyAlignment="1">
      <alignment horizontal="left" vertical="center" wrapText="1"/>
    </xf>
    <xf numFmtId="0" fontId="74" fillId="55" borderId="22" xfId="0" applyFont="1" applyFill="1" applyBorder="1" applyAlignment="1">
      <alignment horizontal="left" vertical="center" wrapText="1"/>
    </xf>
    <xf numFmtId="0" fontId="75" fillId="55" borderId="0" xfId="0" applyFont="1" applyFill="1" applyAlignment="1">
      <alignment horizontal="left" vertical="center" wrapText="1"/>
    </xf>
    <xf numFmtId="165" fontId="73" fillId="0" borderId="0" xfId="12881" applyFont="1" applyAlignment="1" applyProtection="1">
      <alignment horizontal="center" vertical="center" wrapText="1"/>
      <protection locked="0"/>
    </xf>
    <xf numFmtId="0" fontId="73" fillId="61" borderId="58" xfId="12501" applyFont="1" applyFill="1" applyBorder="1" applyAlignment="1">
      <alignment horizontal="center" vertical="center"/>
    </xf>
    <xf numFmtId="0" fontId="73" fillId="61" borderId="51" xfId="12501" applyFont="1" applyFill="1" applyBorder="1" applyAlignment="1">
      <alignment horizontal="center" vertical="center"/>
    </xf>
  </cellXfs>
  <cellStyles count="12888">
    <cellStyle name="_CRONOGRAMA MODELO" xfId="1"/>
    <cellStyle name="_CRONOGRAMA MODELO 2" xfId="1290"/>
    <cellStyle name="_CRONOGRAMA MODELO_SERVIÇOS &amp; COMPOSIÇÕES (COR-SUDE2012) SUELY" xfId="2"/>
    <cellStyle name="_CRONOGRAMA MODELO_SERVIÇOS &amp; COMPOSIÇÕES (COR-SUDE2012) SUELY 2" xfId="1291"/>
    <cellStyle name="_Teixeira Soares - EE Guarauna - REVISÃO - ADITIVO" xfId="3"/>
    <cellStyle name="_Teixeira Soares - EE Guarauna - REVISÃO - ADITIVO 2" xfId="1292"/>
    <cellStyle name="_Teixeira Soares - EE Guarauna - REVISÃO - ADITIVO_SERVIÇOS &amp; COMPOSIÇÕES (COR-SUDE2012) SUELY" xfId="4"/>
    <cellStyle name="_Teixeira Soares - EE Guarauna - REVISÃO - ADITIVO_SERVIÇOS &amp; COMPOSIÇÕES (COR-SUDE2012) SUELY 2" xfId="1293"/>
    <cellStyle name="12" xfId="981"/>
    <cellStyle name="12 2" xfId="7437"/>
    <cellStyle name="20% - Accent1" xfId="1294"/>
    <cellStyle name="20% - Accent1 2" xfId="1295"/>
    <cellStyle name="20% - Accent1 3" xfId="1296"/>
    <cellStyle name="20% - Accent1 4" xfId="12526"/>
    <cellStyle name="20% - Accent2" xfId="1297"/>
    <cellStyle name="20% - Accent2 2" xfId="1298"/>
    <cellStyle name="20% - Accent2 3" xfId="1299"/>
    <cellStyle name="20% - Accent2 4" xfId="12527"/>
    <cellStyle name="20% - Accent3" xfId="1300"/>
    <cellStyle name="20% - Accent3 2" xfId="1301"/>
    <cellStyle name="20% - Accent3 3" xfId="1302"/>
    <cellStyle name="20% - Accent3 4" xfId="12528"/>
    <cellStyle name="20% - Accent4" xfId="1303"/>
    <cellStyle name="20% - Accent4 2" xfId="1304"/>
    <cellStyle name="20% - Accent4 3" xfId="1305"/>
    <cellStyle name="20% - Accent4 4" xfId="12529"/>
    <cellStyle name="20% - Accent5" xfId="1306"/>
    <cellStyle name="20% - Accent5 2" xfId="1307"/>
    <cellStyle name="20% - Accent5 3" xfId="1308"/>
    <cellStyle name="20% - Accent5 4" xfId="12530"/>
    <cellStyle name="20% - Accent6" xfId="1309"/>
    <cellStyle name="20% - Accent6 2" xfId="1310"/>
    <cellStyle name="20% - Accent6 3" xfId="1311"/>
    <cellStyle name="20% - Accent6 4" xfId="12531"/>
    <cellStyle name="20% - Cor1" xfId="5"/>
    <cellStyle name="20% - Cor1 2" xfId="6"/>
    <cellStyle name="20% - Cor1 3" xfId="1312"/>
    <cellStyle name="20% - Cor2" xfId="7"/>
    <cellStyle name="20% - Cor2 2" xfId="8"/>
    <cellStyle name="20% - Cor2 3" xfId="1313"/>
    <cellStyle name="20% - Cor3" xfId="9"/>
    <cellStyle name="20% - Cor3 2" xfId="10"/>
    <cellStyle name="20% - Cor3 3" xfId="1314"/>
    <cellStyle name="20% - Cor4" xfId="11"/>
    <cellStyle name="20% - Cor4 2" xfId="12"/>
    <cellStyle name="20% - Cor4 3" xfId="1315"/>
    <cellStyle name="20% - Cor5" xfId="13"/>
    <cellStyle name="20% - Cor5 2" xfId="14"/>
    <cellStyle name="20% - Cor5 3" xfId="1316"/>
    <cellStyle name="20% - Cor6" xfId="15"/>
    <cellStyle name="20% - Cor6 2" xfId="16"/>
    <cellStyle name="20% - Cor6 3" xfId="1317"/>
    <cellStyle name="20% - Ênfase1 2" xfId="17"/>
    <cellStyle name="20% - Ênfase1 2 2" xfId="18"/>
    <cellStyle name="20% - Ênfase1 2 2 2" xfId="19"/>
    <cellStyle name="20% - Ênfase1 2 2 2 2" xfId="2745"/>
    <cellStyle name="20% - Ênfase1 2 2 3" xfId="1319"/>
    <cellStyle name="20% - Ênfase1 2 3" xfId="20"/>
    <cellStyle name="20% - Ênfase1 2 3 2" xfId="3672"/>
    <cellStyle name="20% - Ênfase1 2 3 2 2" xfId="6138"/>
    <cellStyle name="20% - Ênfase1 2 3 2 2 2" xfId="11628"/>
    <cellStyle name="20% - Ênfase1 2 3 2 3" xfId="9162"/>
    <cellStyle name="20% - Ênfase1 2 3 3" xfId="4495"/>
    <cellStyle name="20% - Ênfase1 2 3 3 2" xfId="6961"/>
    <cellStyle name="20% - Ênfase1 2 3 3 2 2" xfId="12451"/>
    <cellStyle name="20% - Ênfase1 2 3 3 3" xfId="9985"/>
    <cellStyle name="20% - Ênfase1 2 3 4" xfId="5316"/>
    <cellStyle name="20% - Ênfase1 2 3 4 2" xfId="10806"/>
    <cellStyle name="20% - Ênfase1 2 3 5" xfId="2746"/>
    <cellStyle name="20% - Ênfase1 2 3 5 2" xfId="8331"/>
    <cellStyle name="20% - Ênfase1 2 4" xfId="21"/>
    <cellStyle name="20% - Ênfase1 2 4 2" xfId="1318"/>
    <cellStyle name="20% - Ênfase1 2 5" xfId="1225"/>
    <cellStyle name="20% - Ênfase1 2 6" xfId="12532"/>
    <cellStyle name="20% - Ênfase1 3" xfId="22"/>
    <cellStyle name="20% - Ênfase1 3 2" xfId="23"/>
    <cellStyle name="20% - Ênfase1 3 3" xfId="24"/>
    <cellStyle name="20% - Ênfase1 3 4" xfId="1320"/>
    <cellStyle name="20% - Ênfase1 3 5" xfId="12533"/>
    <cellStyle name="20% - Ênfase1 4" xfId="25"/>
    <cellStyle name="20% - Ênfase1 4 2" xfId="7260"/>
    <cellStyle name="20% - Ênfase1 5" xfId="26"/>
    <cellStyle name="20% - Ênfase2 2" xfId="27"/>
    <cellStyle name="20% - Ênfase2 2 2" xfId="28"/>
    <cellStyle name="20% - Ênfase2 2 2 2" xfId="29"/>
    <cellStyle name="20% - Ênfase2 2 2 2 2" xfId="2747"/>
    <cellStyle name="20% - Ênfase2 2 2 3" xfId="1322"/>
    <cellStyle name="20% - Ênfase2 2 3" xfId="30"/>
    <cellStyle name="20% - Ênfase2 2 3 2" xfId="3673"/>
    <cellStyle name="20% - Ênfase2 2 3 2 2" xfId="6139"/>
    <cellStyle name="20% - Ênfase2 2 3 2 2 2" xfId="11629"/>
    <cellStyle name="20% - Ênfase2 2 3 2 3" xfId="9163"/>
    <cellStyle name="20% - Ênfase2 2 3 3" xfId="4496"/>
    <cellStyle name="20% - Ênfase2 2 3 3 2" xfId="6962"/>
    <cellStyle name="20% - Ênfase2 2 3 3 2 2" xfId="12452"/>
    <cellStyle name="20% - Ênfase2 2 3 3 3" xfId="9986"/>
    <cellStyle name="20% - Ênfase2 2 3 4" xfId="5317"/>
    <cellStyle name="20% - Ênfase2 2 3 4 2" xfId="10807"/>
    <cellStyle name="20% - Ênfase2 2 3 5" xfId="2748"/>
    <cellStyle name="20% - Ênfase2 2 3 5 2" xfId="8332"/>
    <cellStyle name="20% - Ênfase2 2 4" xfId="31"/>
    <cellStyle name="20% - Ênfase2 2 4 2" xfId="1321"/>
    <cellStyle name="20% - Ênfase2 2 5" xfId="1226"/>
    <cellStyle name="20% - Ênfase2 2 6" xfId="12534"/>
    <cellStyle name="20% - Ênfase2 3" xfId="32"/>
    <cellStyle name="20% - Ênfase2 3 2" xfId="33"/>
    <cellStyle name="20% - Ênfase2 3 3" xfId="34"/>
    <cellStyle name="20% - Ênfase2 3 4" xfId="1323"/>
    <cellStyle name="20% - Ênfase2 3 5" xfId="12535"/>
    <cellStyle name="20% - Ênfase2 4" xfId="35"/>
    <cellStyle name="20% - Ênfase2 4 2" xfId="7261"/>
    <cellStyle name="20% - Ênfase2 5" xfId="36"/>
    <cellStyle name="20% - Ênfase3 2" xfId="37"/>
    <cellStyle name="20% - Ênfase3 2 2" xfId="38"/>
    <cellStyle name="20% - Ênfase3 2 2 2" xfId="39"/>
    <cellStyle name="20% - Ênfase3 2 2 2 2" xfId="2749"/>
    <cellStyle name="20% - Ênfase3 2 2 3" xfId="1325"/>
    <cellStyle name="20% - Ênfase3 2 3" xfId="40"/>
    <cellStyle name="20% - Ênfase3 2 3 2" xfId="3674"/>
    <cellStyle name="20% - Ênfase3 2 3 2 2" xfId="6140"/>
    <cellStyle name="20% - Ênfase3 2 3 2 2 2" xfId="11630"/>
    <cellStyle name="20% - Ênfase3 2 3 2 3" xfId="9164"/>
    <cellStyle name="20% - Ênfase3 2 3 3" xfId="4497"/>
    <cellStyle name="20% - Ênfase3 2 3 3 2" xfId="6963"/>
    <cellStyle name="20% - Ênfase3 2 3 3 2 2" xfId="12453"/>
    <cellStyle name="20% - Ênfase3 2 3 3 3" xfId="9987"/>
    <cellStyle name="20% - Ênfase3 2 3 4" xfId="5318"/>
    <cellStyle name="20% - Ênfase3 2 3 4 2" xfId="10808"/>
    <cellStyle name="20% - Ênfase3 2 3 5" xfId="2750"/>
    <cellStyle name="20% - Ênfase3 2 3 5 2" xfId="8333"/>
    <cellStyle name="20% - Ênfase3 2 4" xfId="41"/>
    <cellStyle name="20% - Ênfase3 2 4 2" xfId="1324"/>
    <cellStyle name="20% - Ênfase3 2 5" xfId="1227"/>
    <cellStyle name="20% - Ênfase3 2 6" xfId="12536"/>
    <cellStyle name="20% - Ênfase3 3" xfId="42"/>
    <cellStyle name="20% - Ênfase3 3 2" xfId="43"/>
    <cellStyle name="20% - Ênfase3 3 3" xfId="44"/>
    <cellStyle name="20% - Ênfase3 3 4" xfId="1326"/>
    <cellStyle name="20% - Ênfase3 3 5" xfId="12537"/>
    <cellStyle name="20% - Ênfase3 4" xfId="45"/>
    <cellStyle name="20% - Ênfase3 4 2" xfId="7262"/>
    <cellStyle name="20% - Ênfase3 5" xfId="46"/>
    <cellStyle name="20% - Ênfase4 2" xfId="47"/>
    <cellStyle name="20% - Ênfase4 2 2" xfId="48"/>
    <cellStyle name="20% - Ênfase4 2 2 2" xfId="49"/>
    <cellStyle name="20% - Ênfase4 2 2 2 2" xfId="2751"/>
    <cellStyle name="20% - Ênfase4 2 2 3" xfId="1328"/>
    <cellStyle name="20% - Ênfase4 2 3" xfId="50"/>
    <cellStyle name="20% - Ênfase4 2 3 2" xfId="3675"/>
    <cellStyle name="20% - Ênfase4 2 3 2 2" xfId="6141"/>
    <cellStyle name="20% - Ênfase4 2 3 2 2 2" xfId="11631"/>
    <cellStyle name="20% - Ênfase4 2 3 2 3" xfId="9165"/>
    <cellStyle name="20% - Ênfase4 2 3 3" xfId="4498"/>
    <cellStyle name="20% - Ênfase4 2 3 3 2" xfId="6964"/>
    <cellStyle name="20% - Ênfase4 2 3 3 2 2" xfId="12454"/>
    <cellStyle name="20% - Ênfase4 2 3 3 3" xfId="9988"/>
    <cellStyle name="20% - Ênfase4 2 3 4" xfId="5319"/>
    <cellStyle name="20% - Ênfase4 2 3 4 2" xfId="10809"/>
    <cellStyle name="20% - Ênfase4 2 3 5" xfId="2752"/>
    <cellStyle name="20% - Ênfase4 2 3 5 2" xfId="8334"/>
    <cellStyle name="20% - Ênfase4 2 4" xfId="51"/>
    <cellStyle name="20% - Ênfase4 2 4 2" xfId="1327"/>
    <cellStyle name="20% - Ênfase4 2 5" xfId="1228"/>
    <cellStyle name="20% - Ênfase4 2 6" xfId="12538"/>
    <cellStyle name="20% - Ênfase4 3" xfId="52"/>
    <cellStyle name="20% - Ênfase4 3 2" xfId="53"/>
    <cellStyle name="20% - Ênfase4 3 3" xfId="54"/>
    <cellStyle name="20% - Ênfase4 3 4" xfId="1329"/>
    <cellStyle name="20% - Ênfase4 3 5" xfId="12539"/>
    <cellStyle name="20% - Ênfase4 4" xfId="55"/>
    <cellStyle name="20% - Ênfase4 4 2" xfId="7263"/>
    <cellStyle name="20% - Ênfase4 5" xfId="56"/>
    <cellStyle name="20% - Ênfase5 2" xfId="57"/>
    <cellStyle name="20% - Ênfase5 2 10" xfId="12797"/>
    <cellStyle name="20% - Ênfase5 2 2" xfId="58"/>
    <cellStyle name="20% - Ênfase5 2 2 2" xfId="59"/>
    <cellStyle name="20% - Ênfase5 2 2 3" xfId="2753"/>
    <cellStyle name="20% - Ênfase5 2 3" xfId="60"/>
    <cellStyle name="20% - Ênfase5 2 3 2" xfId="3676"/>
    <cellStyle name="20% - Ênfase5 2 3 2 2" xfId="6142"/>
    <cellStyle name="20% - Ênfase5 2 3 2 2 2" xfId="11632"/>
    <cellStyle name="20% - Ênfase5 2 3 2 3" xfId="9166"/>
    <cellStyle name="20% - Ênfase5 2 3 3" xfId="4499"/>
    <cellStyle name="20% - Ênfase5 2 3 3 2" xfId="6965"/>
    <cellStyle name="20% - Ênfase5 2 3 3 2 2" xfId="12455"/>
    <cellStyle name="20% - Ênfase5 2 3 3 3" xfId="9989"/>
    <cellStyle name="20% - Ênfase5 2 3 4" xfId="5320"/>
    <cellStyle name="20% - Ênfase5 2 3 4 2" xfId="10810"/>
    <cellStyle name="20% - Ênfase5 2 3 5" xfId="2754"/>
    <cellStyle name="20% - Ênfase5 2 3 5 2" xfId="8335"/>
    <cellStyle name="20% - Ênfase5 2 4" xfId="61"/>
    <cellStyle name="20% - Ênfase5 2 5" xfId="1229"/>
    <cellStyle name="20% - Ênfase5 3" xfId="62"/>
    <cellStyle name="20% - Ênfase5 3 2" xfId="63"/>
    <cellStyle name="20% - Ênfase5 3 3" xfId="64"/>
    <cellStyle name="20% - Ênfase5 3 4" xfId="2755"/>
    <cellStyle name="20% - Ênfase5 4" xfId="65"/>
    <cellStyle name="20% - Ênfase5 4 2" xfId="7264"/>
    <cellStyle name="20% - Ênfase6 2" xfId="66"/>
    <cellStyle name="20% - Ênfase6 2 2" xfId="67"/>
    <cellStyle name="20% - Ênfase6 2 2 2" xfId="68"/>
    <cellStyle name="20% - Ênfase6 2 2 2 2" xfId="2756"/>
    <cellStyle name="20% - Ênfase6 2 2 3" xfId="1331"/>
    <cellStyle name="20% - Ênfase6 2 3" xfId="69"/>
    <cellStyle name="20% - Ênfase6 2 3 2" xfId="3677"/>
    <cellStyle name="20% - Ênfase6 2 3 2 2" xfId="6143"/>
    <cellStyle name="20% - Ênfase6 2 3 2 2 2" xfId="11633"/>
    <cellStyle name="20% - Ênfase6 2 3 2 3" xfId="9167"/>
    <cellStyle name="20% - Ênfase6 2 3 3" xfId="4500"/>
    <cellStyle name="20% - Ênfase6 2 3 3 2" xfId="6966"/>
    <cellStyle name="20% - Ênfase6 2 3 3 2 2" xfId="12456"/>
    <cellStyle name="20% - Ênfase6 2 3 3 3" xfId="9990"/>
    <cellStyle name="20% - Ênfase6 2 3 4" xfId="5321"/>
    <cellStyle name="20% - Ênfase6 2 3 4 2" xfId="10811"/>
    <cellStyle name="20% - Ênfase6 2 3 5" xfId="2757"/>
    <cellStyle name="20% - Ênfase6 2 3 5 2" xfId="8336"/>
    <cellStyle name="20% - Ênfase6 2 4" xfId="70"/>
    <cellStyle name="20% - Ênfase6 2 4 2" xfId="1330"/>
    <cellStyle name="20% - Ênfase6 2 5" xfId="1230"/>
    <cellStyle name="20% - Ênfase6 2 6" xfId="12540"/>
    <cellStyle name="20% - Ênfase6 3" xfId="71"/>
    <cellStyle name="20% - Ênfase6 3 2" xfId="72"/>
    <cellStyle name="20% - Ênfase6 3 3" xfId="73"/>
    <cellStyle name="20% - Ênfase6 3 4" xfId="1332"/>
    <cellStyle name="20% - Ênfase6 3 5" xfId="12541"/>
    <cellStyle name="20% - Ênfase6 4" xfId="74"/>
    <cellStyle name="20% - Ênfase6 4 2" xfId="7265"/>
    <cellStyle name="3º medição" xfId="12542"/>
    <cellStyle name="40% - Accent1" xfId="1333"/>
    <cellStyle name="40% - Accent1 2" xfId="1334"/>
    <cellStyle name="40% - Accent1 3" xfId="1335"/>
    <cellStyle name="40% - Accent1 4" xfId="12543"/>
    <cellStyle name="40% - Accent2" xfId="1336"/>
    <cellStyle name="40% - Accent2 2" xfId="1337"/>
    <cellStyle name="40% - Accent2 3" xfId="1338"/>
    <cellStyle name="40% - Accent2 4" xfId="12544"/>
    <cellStyle name="40% - Accent3" xfId="1339"/>
    <cellStyle name="40% - Accent3 2" xfId="1340"/>
    <cellStyle name="40% - Accent3 3" xfId="1341"/>
    <cellStyle name="40% - Accent3 4" xfId="12545"/>
    <cellStyle name="40% - Accent4" xfId="1342"/>
    <cellStyle name="40% - Accent4 2" xfId="1343"/>
    <cellStyle name="40% - Accent4 3" xfId="1344"/>
    <cellStyle name="40% - Accent4 4" xfId="12546"/>
    <cellStyle name="40% - Accent5" xfId="1345"/>
    <cellStyle name="40% - Accent5 2" xfId="1346"/>
    <cellStyle name="40% - Accent5 3" xfId="1347"/>
    <cellStyle name="40% - Accent5 4" xfId="12547"/>
    <cellStyle name="40% - Accent6" xfId="1348"/>
    <cellStyle name="40% - Accent6 2" xfId="1349"/>
    <cellStyle name="40% - Accent6 3" xfId="1350"/>
    <cellStyle name="40% - Accent6 4" xfId="12548"/>
    <cellStyle name="40% - Cor1" xfId="75"/>
    <cellStyle name="40% - Cor1 2" xfId="76"/>
    <cellStyle name="40% - Cor1 3" xfId="1351"/>
    <cellStyle name="40% - Cor2" xfId="77"/>
    <cellStyle name="40% - Cor2 2" xfId="78"/>
    <cellStyle name="40% - Cor2 3" xfId="1352"/>
    <cellStyle name="40% - Cor3" xfId="79"/>
    <cellStyle name="40% - Cor3 2" xfId="80"/>
    <cellStyle name="40% - Cor3 3" xfId="1353"/>
    <cellStyle name="40% - Cor4" xfId="81"/>
    <cellStyle name="40% - Cor4 2" xfId="82"/>
    <cellStyle name="40% - Cor4 3" xfId="1354"/>
    <cellStyle name="40% - Cor5" xfId="83"/>
    <cellStyle name="40% - Cor5 2" xfId="84"/>
    <cellStyle name="40% - Cor5 3" xfId="1355"/>
    <cellStyle name="40% - Cor6" xfId="85"/>
    <cellStyle name="40% - Cor6 2" xfId="86"/>
    <cellStyle name="40% - Cor6 3" xfId="1356"/>
    <cellStyle name="40% - Ênfase1 2" xfId="87"/>
    <cellStyle name="40% - Ênfase1 2 2" xfId="88"/>
    <cellStyle name="40% - Ênfase1 2 2 2" xfId="89"/>
    <cellStyle name="40% - Ênfase1 2 2 2 2" xfId="2758"/>
    <cellStyle name="40% - Ênfase1 2 2 3" xfId="1358"/>
    <cellStyle name="40% - Ênfase1 2 3" xfId="90"/>
    <cellStyle name="40% - Ênfase1 2 3 2" xfId="3678"/>
    <cellStyle name="40% - Ênfase1 2 3 2 2" xfId="6144"/>
    <cellStyle name="40% - Ênfase1 2 3 2 2 2" xfId="11634"/>
    <cellStyle name="40% - Ênfase1 2 3 2 3" xfId="9168"/>
    <cellStyle name="40% - Ênfase1 2 3 3" xfId="4501"/>
    <cellStyle name="40% - Ênfase1 2 3 3 2" xfId="6967"/>
    <cellStyle name="40% - Ênfase1 2 3 3 2 2" xfId="12457"/>
    <cellStyle name="40% - Ênfase1 2 3 3 3" xfId="9991"/>
    <cellStyle name="40% - Ênfase1 2 3 4" xfId="5322"/>
    <cellStyle name="40% - Ênfase1 2 3 4 2" xfId="10812"/>
    <cellStyle name="40% - Ênfase1 2 3 5" xfId="2759"/>
    <cellStyle name="40% - Ênfase1 2 3 5 2" xfId="8337"/>
    <cellStyle name="40% - Ênfase1 2 4" xfId="91"/>
    <cellStyle name="40% - Ênfase1 2 4 2" xfId="1357"/>
    <cellStyle name="40% - Ênfase1 2 5" xfId="1231"/>
    <cellStyle name="40% - Ênfase1 2 6" xfId="12549"/>
    <cellStyle name="40% - Ênfase1 3" xfId="92"/>
    <cellStyle name="40% - Ênfase1 3 2" xfId="93"/>
    <cellStyle name="40% - Ênfase1 3 3" xfId="94"/>
    <cellStyle name="40% - Ênfase1 3 4" xfId="1359"/>
    <cellStyle name="40% - Ênfase1 3 5" xfId="12550"/>
    <cellStyle name="40% - Ênfase1 4" xfId="95"/>
    <cellStyle name="40% - Ênfase1 4 2" xfId="7266"/>
    <cellStyle name="40% - Ênfase2 2" xfId="96"/>
    <cellStyle name="40% - Ênfase2 2 2" xfId="97"/>
    <cellStyle name="40% - Ênfase2 2 2 2" xfId="98"/>
    <cellStyle name="40% - Ênfase2 2 2 3" xfId="2760"/>
    <cellStyle name="40% - Ênfase2 2 3" xfId="99"/>
    <cellStyle name="40% - Ênfase2 2 3 2" xfId="3679"/>
    <cellStyle name="40% - Ênfase2 2 3 2 2" xfId="6145"/>
    <cellStyle name="40% - Ênfase2 2 3 2 2 2" xfId="11635"/>
    <cellStyle name="40% - Ênfase2 2 3 2 3" xfId="9169"/>
    <cellStyle name="40% - Ênfase2 2 3 3" xfId="4502"/>
    <cellStyle name="40% - Ênfase2 2 3 3 2" xfId="6968"/>
    <cellStyle name="40% - Ênfase2 2 3 3 2 2" xfId="12458"/>
    <cellStyle name="40% - Ênfase2 2 3 3 3" xfId="9992"/>
    <cellStyle name="40% - Ênfase2 2 3 4" xfId="5323"/>
    <cellStyle name="40% - Ênfase2 2 3 4 2" xfId="10813"/>
    <cellStyle name="40% - Ênfase2 2 3 5" xfId="2761"/>
    <cellStyle name="40% - Ênfase2 2 3 5 2" xfId="8338"/>
    <cellStyle name="40% - Ênfase2 2 4" xfId="100"/>
    <cellStyle name="40% - Ênfase2 2 5" xfId="1232"/>
    <cellStyle name="40% - Ênfase2 3" xfId="101"/>
    <cellStyle name="40% - Ênfase2 3 2" xfId="102"/>
    <cellStyle name="40% - Ênfase2 3 3" xfId="103"/>
    <cellStyle name="40% - Ênfase2 3 4" xfId="2762"/>
    <cellStyle name="40% - Ênfase2 4" xfId="104"/>
    <cellStyle name="40% - Ênfase2 4 2" xfId="7267"/>
    <cellStyle name="40% - Ênfase3 2" xfId="105"/>
    <cellStyle name="40% - Ênfase3 2 2" xfId="106"/>
    <cellStyle name="40% - Ênfase3 2 2 2" xfId="107"/>
    <cellStyle name="40% - Ênfase3 2 2 2 2" xfId="2763"/>
    <cellStyle name="40% - Ênfase3 2 2 3" xfId="1361"/>
    <cellStyle name="40% - Ênfase3 2 3" xfId="108"/>
    <cellStyle name="40% - Ênfase3 2 3 2" xfId="3680"/>
    <cellStyle name="40% - Ênfase3 2 3 2 2" xfId="6146"/>
    <cellStyle name="40% - Ênfase3 2 3 2 2 2" xfId="11636"/>
    <cellStyle name="40% - Ênfase3 2 3 2 3" xfId="9170"/>
    <cellStyle name="40% - Ênfase3 2 3 3" xfId="4503"/>
    <cellStyle name="40% - Ênfase3 2 3 3 2" xfId="6969"/>
    <cellStyle name="40% - Ênfase3 2 3 3 2 2" xfId="12459"/>
    <cellStyle name="40% - Ênfase3 2 3 3 3" xfId="9993"/>
    <cellStyle name="40% - Ênfase3 2 3 4" xfId="5324"/>
    <cellStyle name="40% - Ênfase3 2 3 4 2" xfId="10814"/>
    <cellStyle name="40% - Ênfase3 2 3 5" xfId="2764"/>
    <cellStyle name="40% - Ênfase3 2 3 5 2" xfId="8339"/>
    <cellStyle name="40% - Ênfase3 2 4" xfId="109"/>
    <cellStyle name="40% - Ênfase3 2 4 2" xfId="1360"/>
    <cellStyle name="40% - Ênfase3 2 5" xfId="1233"/>
    <cellStyle name="40% - Ênfase3 2 6" xfId="12551"/>
    <cellStyle name="40% - Ênfase3 3" xfId="110"/>
    <cellStyle name="40% - Ênfase3 3 2" xfId="111"/>
    <cellStyle name="40% - Ênfase3 3 3" xfId="112"/>
    <cellStyle name="40% - Ênfase3 3 4" xfId="1362"/>
    <cellStyle name="40% - Ênfase3 3 5" xfId="12552"/>
    <cellStyle name="40% - Ênfase3 4" xfId="113"/>
    <cellStyle name="40% - Ênfase3 4 2" xfId="7268"/>
    <cellStyle name="40% - Ênfase3 5" xfId="114"/>
    <cellStyle name="40% - Ênfase4 2" xfId="115"/>
    <cellStyle name="40% - Ênfase4 2 2" xfId="116"/>
    <cellStyle name="40% - Ênfase4 2 2 2" xfId="117"/>
    <cellStyle name="40% - Ênfase4 2 2 2 2" xfId="2765"/>
    <cellStyle name="40% - Ênfase4 2 2 3" xfId="1364"/>
    <cellStyle name="40% - Ênfase4 2 3" xfId="118"/>
    <cellStyle name="40% - Ênfase4 2 3 2" xfId="3681"/>
    <cellStyle name="40% - Ênfase4 2 3 2 2" xfId="6147"/>
    <cellStyle name="40% - Ênfase4 2 3 2 2 2" xfId="11637"/>
    <cellStyle name="40% - Ênfase4 2 3 2 3" xfId="9171"/>
    <cellStyle name="40% - Ênfase4 2 3 3" xfId="4504"/>
    <cellStyle name="40% - Ênfase4 2 3 3 2" xfId="6970"/>
    <cellStyle name="40% - Ênfase4 2 3 3 2 2" xfId="12460"/>
    <cellStyle name="40% - Ênfase4 2 3 3 3" xfId="9994"/>
    <cellStyle name="40% - Ênfase4 2 3 4" xfId="5325"/>
    <cellStyle name="40% - Ênfase4 2 3 4 2" xfId="10815"/>
    <cellStyle name="40% - Ênfase4 2 3 5" xfId="2766"/>
    <cellStyle name="40% - Ênfase4 2 3 5 2" xfId="8340"/>
    <cellStyle name="40% - Ênfase4 2 4" xfId="119"/>
    <cellStyle name="40% - Ênfase4 2 4 2" xfId="1363"/>
    <cellStyle name="40% - Ênfase4 2 5" xfId="1234"/>
    <cellStyle name="40% - Ênfase4 2 6" xfId="12553"/>
    <cellStyle name="40% - Ênfase4 3" xfId="120"/>
    <cellStyle name="40% - Ênfase4 3 2" xfId="121"/>
    <cellStyle name="40% - Ênfase4 3 3" xfId="122"/>
    <cellStyle name="40% - Ênfase4 3 4" xfId="1365"/>
    <cellStyle name="40% - Ênfase4 3 5" xfId="12554"/>
    <cellStyle name="40% - Ênfase4 4" xfId="123"/>
    <cellStyle name="40% - Ênfase4 4 2" xfId="7269"/>
    <cellStyle name="40% - Ênfase5 2" xfId="124"/>
    <cellStyle name="40% - Ênfase5 2 2" xfId="125"/>
    <cellStyle name="40% - Ênfase5 2 2 2" xfId="126"/>
    <cellStyle name="40% - Ênfase5 2 2 2 2" xfId="2767"/>
    <cellStyle name="40% - Ênfase5 2 2 3" xfId="1367"/>
    <cellStyle name="40% - Ênfase5 2 3" xfId="127"/>
    <cellStyle name="40% - Ênfase5 2 3 2" xfId="3682"/>
    <cellStyle name="40% - Ênfase5 2 3 2 2" xfId="6148"/>
    <cellStyle name="40% - Ênfase5 2 3 2 2 2" xfId="11638"/>
    <cellStyle name="40% - Ênfase5 2 3 2 3" xfId="9172"/>
    <cellStyle name="40% - Ênfase5 2 3 3" xfId="4505"/>
    <cellStyle name="40% - Ênfase5 2 3 3 2" xfId="6971"/>
    <cellStyle name="40% - Ênfase5 2 3 3 2 2" xfId="12461"/>
    <cellStyle name="40% - Ênfase5 2 3 3 3" xfId="9995"/>
    <cellStyle name="40% - Ênfase5 2 3 4" xfId="5326"/>
    <cellStyle name="40% - Ênfase5 2 3 4 2" xfId="10816"/>
    <cellStyle name="40% - Ênfase5 2 3 5" xfId="2768"/>
    <cellStyle name="40% - Ênfase5 2 3 5 2" xfId="8341"/>
    <cellStyle name="40% - Ênfase5 2 4" xfId="128"/>
    <cellStyle name="40% - Ênfase5 2 4 2" xfId="1366"/>
    <cellStyle name="40% - Ênfase5 2 5" xfId="1235"/>
    <cellStyle name="40% - Ênfase5 2 6" xfId="12555"/>
    <cellStyle name="40% - Ênfase5 3" xfId="129"/>
    <cellStyle name="40% - Ênfase5 3 2" xfId="130"/>
    <cellStyle name="40% - Ênfase5 3 3" xfId="131"/>
    <cellStyle name="40% - Ênfase5 3 4" xfId="1368"/>
    <cellStyle name="40% - Ênfase5 3 5" xfId="12556"/>
    <cellStyle name="40% - Ênfase5 4" xfId="132"/>
    <cellStyle name="40% - Ênfase5 4 2" xfId="7270"/>
    <cellStyle name="40% - Ênfase6 2" xfId="133"/>
    <cellStyle name="40% - Ênfase6 2 2" xfId="134"/>
    <cellStyle name="40% - Ênfase6 2 2 2" xfId="135"/>
    <cellStyle name="40% - Ênfase6 2 2 2 2" xfId="2769"/>
    <cellStyle name="40% - Ênfase6 2 2 3" xfId="1370"/>
    <cellStyle name="40% - Ênfase6 2 3" xfId="136"/>
    <cellStyle name="40% - Ênfase6 2 3 2" xfId="3683"/>
    <cellStyle name="40% - Ênfase6 2 3 2 2" xfId="6149"/>
    <cellStyle name="40% - Ênfase6 2 3 2 2 2" xfId="11639"/>
    <cellStyle name="40% - Ênfase6 2 3 2 3" xfId="9173"/>
    <cellStyle name="40% - Ênfase6 2 3 3" xfId="4506"/>
    <cellStyle name="40% - Ênfase6 2 3 3 2" xfId="6972"/>
    <cellStyle name="40% - Ênfase6 2 3 3 2 2" xfId="12462"/>
    <cellStyle name="40% - Ênfase6 2 3 3 3" xfId="9996"/>
    <cellStyle name="40% - Ênfase6 2 3 4" xfId="5327"/>
    <cellStyle name="40% - Ênfase6 2 3 4 2" xfId="10817"/>
    <cellStyle name="40% - Ênfase6 2 3 5" xfId="2770"/>
    <cellStyle name="40% - Ênfase6 2 3 5 2" xfId="8342"/>
    <cellStyle name="40% - Ênfase6 2 4" xfId="137"/>
    <cellStyle name="40% - Ênfase6 2 4 2" xfId="1369"/>
    <cellStyle name="40% - Ênfase6 2 5" xfId="1236"/>
    <cellStyle name="40% - Ênfase6 2 6" xfId="12557"/>
    <cellStyle name="40% - Ênfase6 3" xfId="138"/>
    <cellStyle name="40% - Ênfase6 3 2" xfId="139"/>
    <cellStyle name="40% - Ênfase6 3 3" xfId="140"/>
    <cellStyle name="40% - Ênfase6 3 4" xfId="1371"/>
    <cellStyle name="40% - Ênfase6 3 5" xfId="12558"/>
    <cellStyle name="40% - Ênfase6 4" xfId="141"/>
    <cellStyle name="40% - Ênfase6 4 2" xfId="7271"/>
    <cellStyle name="60% - Accent1" xfId="1372"/>
    <cellStyle name="60% - Accent1 2" xfId="1373"/>
    <cellStyle name="60% - Accent1 3" xfId="1374"/>
    <cellStyle name="60% - Accent1 4" xfId="12559"/>
    <cellStyle name="60% - Accent2" xfId="1375"/>
    <cellStyle name="60% - Accent2 2" xfId="1376"/>
    <cellStyle name="60% - Accent2 3" xfId="1377"/>
    <cellStyle name="60% - Accent2 4" xfId="12560"/>
    <cellStyle name="60% - Accent3" xfId="1378"/>
    <cellStyle name="60% - Accent3 2" xfId="1379"/>
    <cellStyle name="60% - Accent3 3" xfId="1380"/>
    <cellStyle name="60% - Accent3 4" xfId="12561"/>
    <cellStyle name="60% - Accent4" xfId="1381"/>
    <cellStyle name="60% - Accent4 2" xfId="1382"/>
    <cellStyle name="60% - Accent4 3" xfId="1383"/>
    <cellStyle name="60% - Accent4 4" xfId="12562"/>
    <cellStyle name="60% - Accent5" xfId="1384"/>
    <cellStyle name="60% - Accent5 2" xfId="1385"/>
    <cellStyle name="60% - Accent5 3" xfId="1386"/>
    <cellStyle name="60% - Accent5 4" xfId="12563"/>
    <cellStyle name="60% - Accent6" xfId="1387"/>
    <cellStyle name="60% - Accent6 2" xfId="1388"/>
    <cellStyle name="60% - Accent6 3" xfId="1389"/>
    <cellStyle name="60% - Accent6 4" xfId="12564"/>
    <cellStyle name="60% - Cor1" xfId="142"/>
    <cellStyle name="60% - Cor1 2" xfId="143"/>
    <cellStyle name="60% - Cor1 3" xfId="1390"/>
    <cellStyle name="60% - Cor2" xfId="144"/>
    <cellStyle name="60% - Cor2 2" xfId="145"/>
    <cellStyle name="60% - Cor2 3" xfId="1391"/>
    <cellStyle name="60% - Cor3" xfId="146"/>
    <cellStyle name="60% - Cor3 2" xfId="147"/>
    <cellStyle name="60% - Cor3 3" xfId="1392"/>
    <cellStyle name="60% - Cor4" xfId="148"/>
    <cellStyle name="60% - Cor4 2" xfId="149"/>
    <cellStyle name="60% - Cor4 3" xfId="1393"/>
    <cellStyle name="60% - Cor5" xfId="150"/>
    <cellStyle name="60% - Cor5 2" xfId="151"/>
    <cellStyle name="60% - Cor5 3" xfId="1394"/>
    <cellStyle name="60% - Cor6" xfId="152"/>
    <cellStyle name="60% - Cor6 2" xfId="153"/>
    <cellStyle name="60% - Cor6 3" xfId="1395"/>
    <cellStyle name="60% - Ênfase1 2" xfId="154"/>
    <cellStyle name="60% - Ênfase1 2 2" xfId="1397"/>
    <cellStyle name="60% - Ênfase1 2 2 2" xfId="2771"/>
    <cellStyle name="60% - Ênfase1 2 3" xfId="2772"/>
    <cellStyle name="60% - Ênfase1 2 4" xfId="1396"/>
    <cellStyle name="60% - Ênfase1 2 5" xfId="1237"/>
    <cellStyle name="60% - Ênfase1 2 6" xfId="12565"/>
    <cellStyle name="60% - Ênfase1 3" xfId="155"/>
    <cellStyle name="60% - Ênfase1 3 2" xfId="1398"/>
    <cellStyle name="60% - Ênfase1 3 3" xfId="12566"/>
    <cellStyle name="60% - Ênfase1 4" xfId="7272"/>
    <cellStyle name="60% - Ênfase2 2" xfId="156"/>
    <cellStyle name="60% - Ênfase2 2 2" xfId="1400"/>
    <cellStyle name="60% - Ênfase2 2 2 2" xfId="2773"/>
    <cellStyle name="60% - Ênfase2 2 3" xfId="2774"/>
    <cellStyle name="60% - Ênfase2 2 4" xfId="1399"/>
    <cellStyle name="60% - Ênfase2 2 5" xfId="1238"/>
    <cellStyle name="60% - Ênfase2 2 6" xfId="12567"/>
    <cellStyle name="60% - Ênfase2 3" xfId="157"/>
    <cellStyle name="60% - Ênfase2 3 2" xfId="1401"/>
    <cellStyle name="60% - Ênfase2 3 3" xfId="12568"/>
    <cellStyle name="60% - Ênfase2 4" xfId="7273"/>
    <cellStyle name="60% - Ênfase3 2" xfId="158"/>
    <cellStyle name="60% - Ênfase3 2 2" xfId="159"/>
    <cellStyle name="60% - Ênfase3 2 2 2" xfId="2775"/>
    <cellStyle name="60% - Ênfase3 2 2 3" xfId="1403"/>
    <cellStyle name="60% - Ênfase3 2 3" xfId="2776"/>
    <cellStyle name="60% - Ênfase3 2 4" xfId="1402"/>
    <cellStyle name="60% - Ênfase3 2 5" xfId="1239"/>
    <cellStyle name="60% - Ênfase3 2 6" xfId="12569"/>
    <cellStyle name="60% - Ênfase3 3" xfId="160"/>
    <cellStyle name="60% - Ênfase3 3 2" xfId="1404"/>
    <cellStyle name="60% - Ênfase3 3 3" xfId="12570"/>
    <cellStyle name="60% - Ênfase3 4" xfId="7274"/>
    <cellStyle name="60% - Ênfase4 2" xfId="161"/>
    <cellStyle name="60% - Ênfase4 2 2" xfId="162"/>
    <cellStyle name="60% - Ênfase4 2 2 2" xfId="2777"/>
    <cellStyle name="60% - Ênfase4 2 2 3" xfId="1406"/>
    <cellStyle name="60% - Ênfase4 2 3" xfId="2778"/>
    <cellStyle name="60% - Ênfase4 2 4" xfId="1405"/>
    <cellStyle name="60% - Ênfase4 2 5" xfId="1240"/>
    <cellStyle name="60% - Ênfase4 2 6" xfId="12571"/>
    <cellStyle name="60% - Ênfase4 3" xfId="163"/>
    <cellStyle name="60% - Ênfase4 3 2" xfId="1407"/>
    <cellStyle name="60% - Ênfase4 3 3" xfId="12572"/>
    <cellStyle name="60% - Ênfase4 4" xfId="7275"/>
    <cellStyle name="60% - Ênfase5 2" xfId="164"/>
    <cellStyle name="60% - Ênfase5 2 2" xfId="1409"/>
    <cellStyle name="60% - Ênfase5 2 2 2" xfId="2779"/>
    <cellStyle name="60% - Ênfase5 2 3" xfId="2780"/>
    <cellStyle name="60% - Ênfase5 2 4" xfId="1408"/>
    <cellStyle name="60% - Ênfase5 2 5" xfId="1241"/>
    <cellStyle name="60% - Ênfase5 2 6" xfId="12573"/>
    <cellStyle name="60% - Ênfase5 3" xfId="165"/>
    <cellStyle name="60% - Ênfase5 3 2" xfId="1410"/>
    <cellStyle name="60% - Ênfase5 3 3" xfId="12574"/>
    <cellStyle name="60% - Ênfase5 4" xfId="7276"/>
    <cellStyle name="60% - Ênfase6 2" xfId="166"/>
    <cellStyle name="60% - Ênfase6 2 2" xfId="167"/>
    <cellStyle name="60% - Ênfase6 2 2 2" xfId="2781"/>
    <cellStyle name="60% - Ênfase6 2 2 3" xfId="1412"/>
    <cellStyle name="60% - Ênfase6 2 3" xfId="2782"/>
    <cellStyle name="60% - Ênfase6 2 4" xfId="1411"/>
    <cellStyle name="60% - Ênfase6 2 5" xfId="1242"/>
    <cellStyle name="60% - Ênfase6 2 6" xfId="12575"/>
    <cellStyle name="60% - Ênfase6 3" xfId="168"/>
    <cellStyle name="60% - Ênfase6 3 2" xfId="1413"/>
    <cellStyle name="60% - Ênfase6 3 3" xfId="12576"/>
    <cellStyle name="60% - Ênfase6 4" xfId="7277"/>
    <cellStyle name="Accent1" xfId="1414"/>
    <cellStyle name="Accent1 2" xfId="1415"/>
    <cellStyle name="Accent1 3" xfId="1416"/>
    <cellStyle name="Accent1 4" xfId="12577"/>
    <cellStyle name="Accent2" xfId="1417"/>
    <cellStyle name="Accent2 2" xfId="1418"/>
    <cellStyle name="Accent2 3" xfId="1419"/>
    <cellStyle name="Accent2 4" xfId="12578"/>
    <cellStyle name="Accent3" xfId="1420"/>
    <cellStyle name="Accent3 2" xfId="1421"/>
    <cellStyle name="Accent3 3" xfId="1422"/>
    <cellStyle name="Accent3 4" xfId="12579"/>
    <cellStyle name="Accent4" xfId="1423"/>
    <cellStyle name="Accent4 2" xfId="1424"/>
    <cellStyle name="Accent4 3" xfId="1425"/>
    <cellStyle name="Accent4 4" xfId="12580"/>
    <cellStyle name="Accent5" xfId="1426"/>
    <cellStyle name="Accent5 2" xfId="1427"/>
    <cellStyle name="Accent5 3" xfId="1428"/>
    <cellStyle name="Accent5 4" xfId="12581"/>
    <cellStyle name="Accent6" xfId="1429"/>
    <cellStyle name="Accent6 2" xfId="1430"/>
    <cellStyle name="Accent6 3" xfId="1431"/>
    <cellStyle name="Accent6 4" xfId="12582"/>
    <cellStyle name="Bad" xfId="1432"/>
    <cellStyle name="Bad 2" xfId="1433"/>
    <cellStyle name="Bad 3" xfId="1434"/>
    <cellStyle name="Bad 4" xfId="12583"/>
    <cellStyle name="Bom 2" xfId="169"/>
    <cellStyle name="Bom 2 2" xfId="1436"/>
    <cellStyle name="Bom 2 2 2" xfId="2783"/>
    <cellStyle name="Bom 2 3" xfId="2784"/>
    <cellStyle name="Bom 2 4" xfId="1435"/>
    <cellStyle name="Bom 2 5" xfId="1243"/>
    <cellStyle name="Bom 2 6" xfId="12584"/>
    <cellStyle name="Bom 3" xfId="170"/>
    <cellStyle name="Bom 3 2" xfId="1437"/>
    <cellStyle name="Bom 3 3" xfId="12585"/>
    <cellStyle name="Bom 4" xfId="7278"/>
    <cellStyle name="Cabeçalho 1" xfId="171"/>
    <cellStyle name="Cabeçalho 1 2" xfId="172"/>
    <cellStyle name="Cabeçalho 1 2 2" xfId="1439"/>
    <cellStyle name="Cabeçalho 1 3" xfId="1438"/>
    <cellStyle name="Cabeçalho 2" xfId="173"/>
    <cellStyle name="Cabeçalho 2 2" xfId="174"/>
    <cellStyle name="Cabeçalho 2 2 2" xfId="1441"/>
    <cellStyle name="Cabeçalho 2 3" xfId="1440"/>
    <cellStyle name="Cabeçalho 3" xfId="175"/>
    <cellStyle name="Cabeçalho 3 2" xfId="176"/>
    <cellStyle name="Cabeçalho 3 3" xfId="1442"/>
    <cellStyle name="Cabeçalho 4" xfId="177"/>
    <cellStyle name="Cabeçalho 4 2" xfId="178"/>
    <cellStyle name="Cabeçalho 4 3" xfId="1443"/>
    <cellStyle name="Calculation" xfId="1444"/>
    <cellStyle name="Calculation 2" xfId="1445"/>
    <cellStyle name="Calculation 2 2" xfId="12808"/>
    <cellStyle name="Calculation 3" xfId="1446"/>
    <cellStyle name="Calculation 4" xfId="12586"/>
    <cellStyle name="Cálculo 2" xfId="179"/>
    <cellStyle name="Cálculo 2 2" xfId="180"/>
    <cellStyle name="Cálculo 2 2 2" xfId="181"/>
    <cellStyle name="Cálculo 2 2 2 2" xfId="784"/>
    <cellStyle name="Cálculo 2 2 2 2 2" xfId="2785"/>
    <cellStyle name="Cálculo 2 2 3" xfId="783"/>
    <cellStyle name="Cálculo 2 2 3 2" xfId="1448"/>
    <cellStyle name="Cálculo 2 2 4" xfId="12809"/>
    <cellStyle name="Cálculo 2 2_CÁLCULO DE HORAS - tabela MARÇO 2014" xfId="182"/>
    <cellStyle name="Cálculo 2 3" xfId="183"/>
    <cellStyle name="Cálculo 2 3 2" xfId="184"/>
    <cellStyle name="Cálculo 2 3 2 2" xfId="786"/>
    <cellStyle name="Cálculo 2 3 3" xfId="785"/>
    <cellStyle name="Cálculo 2 3 3 2" xfId="2786"/>
    <cellStyle name="Cálculo 2 3_CÁLCULO DE HORAS - tabela MARÇO 2014" xfId="185"/>
    <cellStyle name="Cálculo 2 4" xfId="186"/>
    <cellStyle name="Cálculo 2 4 2" xfId="787"/>
    <cellStyle name="Cálculo 2 4 2 2" xfId="1447"/>
    <cellStyle name="Cálculo 2 5" xfId="782"/>
    <cellStyle name="Cálculo 2 5 2" xfId="1244"/>
    <cellStyle name="Cálculo 2 6" xfId="864"/>
    <cellStyle name="Cálculo 2 7" xfId="1217"/>
    <cellStyle name="Cálculo 2 8" xfId="790"/>
    <cellStyle name="Cálculo 2 9" xfId="12587"/>
    <cellStyle name="Cálculo 2_AQPNG_ORC_R01_2013_11_22(OBRA COMPLETA) 29112013-2" xfId="187"/>
    <cellStyle name="Cálculo 3" xfId="188"/>
    <cellStyle name="Cálculo 3 2" xfId="189"/>
    <cellStyle name="Cálculo 3 2 2" xfId="789"/>
    <cellStyle name="Cálculo 3 2 3" xfId="12810"/>
    <cellStyle name="Cálculo 3 3" xfId="788"/>
    <cellStyle name="Cálculo 3 3 2" xfId="1449"/>
    <cellStyle name="Cálculo 3_CÁLCULO DE HORAS - tabela MARÇO 2014" xfId="190"/>
    <cellStyle name="Cálculo 4" xfId="7279"/>
    <cellStyle name="category" xfId="191"/>
    <cellStyle name="category 2" xfId="1450"/>
    <cellStyle name="Célula de Verificação 2" xfId="192"/>
    <cellStyle name="Célula de Verificação 2 2" xfId="2787"/>
    <cellStyle name="Célula de Verificação 2 3" xfId="2788"/>
    <cellStyle name="Célula de Verificação 2 4" xfId="1245"/>
    <cellStyle name="Célula de Verificação 3" xfId="193"/>
    <cellStyle name="Célula de Verificação 3 2" xfId="2789"/>
    <cellStyle name="Célula de Verificação 3 3" xfId="12588"/>
    <cellStyle name="Célula de Verificação 4" xfId="7280"/>
    <cellStyle name="Célula Ligada" xfId="194"/>
    <cellStyle name="Célula Ligada 2" xfId="195"/>
    <cellStyle name="Célula Ligada 3" xfId="1451"/>
    <cellStyle name="Célula Vinculada 2" xfId="196"/>
    <cellStyle name="Célula Vinculada 2 2" xfId="1453"/>
    <cellStyle name="Célula Vinculada 2 2 2" xfId="2790"/>
    <cellStyle name="Célula Vinculada 2 3" xfId="2791"/>
    <cellStyle name="Célula Vinculada 2 4" xfId="1452"/>
    <cellStyle name="Célula Vinculada 2 5" xfId="1246"/>
    <cellStyle name="Célula Vinculada 2 6" xfId="12589"/>
    <cellStyle name="Célula Vinculada 3" xfId="197"/>
    <cellStyle name="Célula Vinculada 3 2" xfId="1454"/>
    <cellStyle name="Célula Vinculada 4" xfId="7281"/>
    <cellStyle name="Check Cell" xfId="12590"/>
    <cellStyle name="Comma" xfId="198"/>
    <cellStyle name="Comma [0]_aola" xfId="199"/>
    <cellStyle name="Comma 2" xfId="982"/>
    <cellStyle name="Comma 2 2" xfId="1455"/>
    <cellStyle name="Comma 2 2 2" xfId="7446"/>
    <cellStyle name="Comma 2 3" xfId="7438"/>
    <cellStyle name="Comma 3" xfId="1456"/>
    <cellStyle name="Comma 3 2" xfId="1457"/>
    <cellStyle name="Comma 3 3" xfId="1458"/>
    <cellStyle name="Comma 4" xfId="1459"/>
    <cellStyle name="Comma 4 2" xfId="1460"/>
    <cellStyle name="Comma 4 3" xfId="1461"/>
    <cellStyle name="Comma_5 Series SW" xfId="200"/>
    <cellStyle name="Comma0" xfId="201"/>
    <cellStyle name="Comma0 - Modelo1" xfId="202"/>
    <cellStyle name="Comma0 - Modelo1 2" xfId="1463"/>
    <cellStyle name="Comma0 - Style1" xfId="203"/>
    <cellStyle name="Comma0 - Style1 2" xfId="1464"/>
    <cellStyle name="Comma0 2" xfId="1465"/>
    <cellStyle name="Comma0 3" xfId="1466"/>
    <cellStyle name="Comma1 - Modelo2" xfId="204"/>
    <cellStyle name="Comma1 - Modelo2 2" xfId="1467"/>
    <cellStyle name="Comma1 - Style2" xfId="205"/>
    <cellStyle name="Comma1 - Style2 2" xfId="1468"/>
    <cellStyle name="Cor1" xfId="206"/>
    <cellStyle name="Cor1 2" xfId="207"/>
    <cellStyle name="Cor1 3" xfId="1469"/>
    <cellStyle name="Cor2" xfId="208"/>
    <cellStyle name="Cor2 2" xfId="209"/>
    <cellStyle name="Cor2 3" xfId="1470"/>
    <cellStyle name="Cor3" xfId="210"/>
    <cellStyle name="Cor3 2" xfId="211"/>
    <cellStyle name="Cor3 3" xfId="1471"/>
    <cellStyle name="Cor4" xfId="212"/>
    <cellStyle name="Cor4 2" xfId="213"/>
    <cellStyle name="Cor4 3" xfId="1472"/>
    <cellStyle name="Cor5" xfId="214"/>
    <cellStyle name="Cor5 2" xfId="215"/>
    <cellStyle name="Cor5 3" xfId="1473"/>
    <cellStyle name="Cor6" xfId="216"/>
    <cellStyle name="Cor6 2" xfId="217"/>
    <cellStyle name="Cor6 3" xfId="1474"/>
    <cellStyle name="Correcto" xfId="218"/>
    <cellStyle name="Correcto 2" xfId="219"/>
    <cellStyle name="Correcto 3" xfId="1475"/>
    <cellStyle name="Currency" xfId="220"/>
    <cellStyle name="Currency $" xfId="221"/>
    <cellStyle name="Currency [0]_1995" xfId="222"/>
    <cellStyle name="Currency_1995" xfId="223"/>
    <cellStyle name="Currency0" xfId="224"/>
    <cellStyle name="Data" xfId="1477"/>
    <cellStyle name="Date" xfId="225"/>
    <cellStyle name="Dia" xfId="226"/>
    <cellStyle name="Dia 2" xfId="1478"/>
    <cellStyle name="Encabez1" xfId="227"/>
    <cellStyle name="Encabez1 2" xfId="1479"/>
    <cellStyle name="Encabez2" xfId="228"/>
    <cellStyle name="Encabez2 2" xfId="1480"/>
    <cellStyle name="Ênfase1 2" xfId="229"/>
    <cellStyle name="Ênfase1 2 2" xfId="1482"/>
    <cellStyle name="Ênfase1 2 2 2" xfId="2792"/>
    <cellStyle name="Ênfase1 2 3" xfId="2793"/>
    <cellStyle name="Ênfase1 2 4" xfId="1481"/>
    <cellStyle name="Ênfase1 2 5" xfId="1247"/>
    <cellStyle name="Ênfase1 2 6" xfId="12591"/>
    <cellStyle name="Ênfase1 3" xfId="230"/>
    <cellStyle name="Ênfase1 3 2" xfId="1483"/>
    <cellStyle name="Ênfase1 3 3" xfId="12592"/>
    <cellStyle name="Ênfase1 4" xfId="7282"/>
    <cellStyle name="Ênfase2 2" xfId="231"/>
    <cellStyle name="Ênfase2 2 2" xfId="1485"/>
    <cellStyle name="Ênfase2 2 2 2" xfId="2794"/>
    <cellStyle name="Ênfase2 2 3" xfId="2795"/>
    <cellStyle name="Ênfase2 2 4" xfId="1484"/>
    <cellStyle name="Ênfase2 2 5" xfId="1248"/>
    <cellStyle name="Ênfase2 2 6" xfId="12593"/>
    <cellStyle name="Ênfase2 3" xfId="232"/>
    <cellStyle name="Ênfase2 3 2" xfId="1486"/>
    <cellStyle name="Ênfase2 3 3" xfId="12594"/>
    <cellStyle name="Ênfase2 4" xfId="7283"/>
    <cellStyle name="Ênfase3 2" xfId="233"/>
    <cellStyle name="Ênfase3 2 2" xfId="1488"/>
    <cellStyle name="Ênfase3 2 2 2" xfId="2796"/>
    <cellStyle name="Ênfase3 2 3" xfId="2797"/>
    <cellStyle name="Ênfase3 2 4" xfId="1487"/>
    <cellStyle name="Ênfase3 2 5" xfId="1249"/>
    <cellStyle name="Ênfase3 2 6" xfId="12595"/>
    <cellStyle name="Ênfase3 3" xfId="234"/>
    <cellStyle name="Ênfase3 3 2" xfId="1489"/>
    <cellStyle name="Ênfase3 3 3" xfId="12596"/>
    <cellStyle name="Ênfase3 4" xfId="7284"/>
    <cellStyle name="Ênfase4 2" xfId="235"/>
    <cellStyle name="Ênfase4 2 2" xfId="1491"/>
    <cellStyle name="Ênfase4 2 2 2" xfId="2798"/>
    <cellStyle name="Ênfase4 2 3" xfId="2799"/>
    <cellStyle name="Ênfase4 2 4" xfId="1490"/>
    <cellStyle name="Ênfase4 2 5" xfId="1250"/>
    <cellStyle name="Ênfase4 2 6" xfId="12597"/>
    <cellStyle name="Ênfase4 3" xfId="236"/>
    <cellStyle name="Ênfase4 3 2" xfId="1492"/>
    <cellStyle name="Ênfase4 3 3" xfId="12598"/>
    <cellStyle name="Ênfase4 4" xfId="7285"/>
    <cellStyle name="Ênfase5 2" xfId="237"/>
    <cellStyle name="Ênfase5 2 2" xfId="2800"/>
    <cellStyle name="Ênfase5 2 3" xfId="2801"/>
    <cellStyle name="Ênfase5 2 4" xfId="1251"/>
    <cellStyle name="Ênfase5 3" xfId="238"/>
    <cellStyle name="Ênfase5 3 2" xfId="2802"/>
    <cellStyle name="Ênfase5 3 3" xfId="12599"/>
    <cellStyle name="Ênfase5 4" xfId="7286"/>
    <cellStyle name="Ênfase6 2" xfId="239"/>
    <cellStyle name="Ênfase6 2 2" xfId="1494"/>
    <cellStyle name="Ênfase6 2 2 2" xfId="2803"/>
    <cellStyle name="Ênfase6 2 3" xfId="2804"/>
    <cellStyle name="Ênfase6 2 4" xfId="1493"/>
    <cellStyle name="Ênfase6 2 5" xfId="1252"/>
    <cellStyle name="Ênfase6 2 6" xfId="12600"/>
    <cellStyle name="Ênfase6 3" xfId="240"/>
    <cellStyle name="Ênfase6 3 2" xfId="1495"/>
    <cellStyle name="Ênfase6 3 3" xfId="12601"/>
    <cellStyle name="Ênfase6 4" xfId="7287"/>
    <cellStyle name="Entrada 2" xfId="241"/>
    <cellStyle name="Entrada 2 10" xfId="1476"/>
    <cellStyle name="Entrada 2 11" xfId="1221"/>
    <cellStyle name="Entrada 2 12" xfId="12602"/>
    <cellStyle name="Entrada 2 2" xfId="242"/>
    <cellStyle name="Entrada 2 2 2" xfId="243"/>
    <cellStyle name="Entrada 2 2 2 2" xfId="793"/>
    <cellStyle name="Entrada 2 2 2 2 2" xfId="2805"/>
    <cellStyle name="Entrada 2 2 3" xfId="792"/>
    <cellStyle name="Entrada 2 2 3 2" xfId="1497"/>
    <cellStyle name="Entrada 2 2 4" xfId="12811"/>
    <cellStyle name="Entrada 2 2_CÁLCULO DE HORAS - tabela MARÇO 2014" xfId="244"/>
    <cellStyle name="Entrada 2 3" xfId="245"/>
    <cellStyle name="Entrada 2 3 2" xfId="246"/>
    <cellStyle name="Entrada 2 3 2 2" xfId="795"/>
    <cellStyle name="Entrada 2 3 3" xfId="794"/>
    <cellStyle name="Entrada 2 3 3 2" xfId="2806"/>
    <cellStyle name="Entrada 2 3_CÁLCULO DE HORAS - tabela MARÇO 2014" xfId="247"/>
    <cellStyle name="Entrada 2 4" xfId="248"/>
    <cellStyle name="Entrada 2 4 2" xfId="796"/>
    <cellStyle name="Entrada 2 4 2 2" xfId="1496"/>
    <cellStyle name="Entrada 2 5" xfId="791"/>
    <cellStyle name="Entrada 2 5 2" xfId="1253"/>
    <cellStyle name="Entrada 2 6" xfId="807"/>
    <cellStyle name="Entrada 2 6 2" xfId="977"/>
    <cellStyle name="Entrada 2 7" xfId="7363"/>
    <cellStyle name="Entrada 2 8" xfId="7357"/>
    <cellStyle name="Entrada 2 9" xfId="7344"/>
    <cellStyle name="Entrada 2_AQPNG_ORC_R01_2013_11_22(OBRA COMPLETA) 29112013-2" xfId="249"/>
    <cellStyle name="Entrada 3" xfId="250"/>
    <cellStyle name="Entrada 3 2" xfId="251"/>
    <cellStyle name="Entrada 3 2 2" xfId="798"/>
    <cellStyle name="Entrada 3 2 3" xfId="12812"/>
    <cellStyle name="Entrada 3 3" xfId="797"/>
    <cellStyle name="Entrada 3 3 2" xfId="1498"/>
    <cellStyle name="Entrada 3_CÁLCULO DE HORAS - tabela MARÇO 2014" xfId="252"/>
    <cellStyle name="Entrada 4" xfId="7288"/>
    <cellStyle name="ESPECM" xfId="253"/>
    <cellStyle name="ESPECM 2" xfId="799"/>
    <cellStyle name="ESPECM 2 2" xfId="1499"/>
    <cellStyle name="ESPECM 3" xfId="7374"/>
    <cellStyle name="Estilo 1" xfId="254"/>
    <cellStyle name="Estilo 1 2" xfId="255"/>
    <cellStyle name="Estilo 1 3" xfId="1500"/>
    <cellStyle name="Estilo 1_AQPNG_ORC_R01_2013_11_22(OBRA COMPLETA) 29112013-2" xfId="256"/>
    <cellStyle name="Euro" xfId="257"/>
    <cellStyle name="Euro 2" xfId="1502"/>
    <cellStyle name="Euro 2 2" xfId="1503"/>
    <cellStyle name="Euro 2 3" xfId="1504"/>
    <cellStyle name="Euro 2 4" xfId="2807"/>
    <cellStyle name="Euro 3" xfId="1505"/>
    <cellStyle name="Euro 3 2" xfId="1506"/>
    <cellStyle name="Euro 3 3" xfId="1507"/>
    <cellStyle name="Euro 4" xfId="1508"/>
    <cellStyle name="Euro 5" xfId="1501"/>
    <cellStyle name="Euro 6" xfId="983"/>
    <cellStyle name="Excel Built-in Comma" xfId="258"/>
    <cellStyle name="Excel Built-in Comma 2" xfId="259"/>
    <cellStyle name="Excel Built-in Comma 2 2" xfId="260"/>
    <cellStyle name="Excel Built-in Comma 3" xfId="261"/>
    <cellStyle name="Excel Built-in Comma 4" xfId="262"/>
    <cellStyle name="Excel Built-in Comma 5" xfId="263"/>
    <cellStyle name="Excel Built-in Normal" xfId="264"/>
    <cellStyle name="Excel Built-in Normal 2" xfId="265"/>
    <cellStyle name="Excel Built-in Normal 2 2" xfId="266"/>
    <cellStyle name="Excel Built-in Normal 2 3" xfId="1509"/>
    <cellStyle name="Excel Built-in Normal 3" xfId="267"/>
    <cellStyle name="Excel Built-in Normal 3 2" xfId="1510"/>
    <cellStyle name="Excel Built-in Normal 4" xfId="268"/>
    <cellStyle name="Excel Built-in Normal 4 2" xfId="1511"/>
    <cellStyle name="Excel Built-in Normal 5" xfId="269"/>
    <cellStyle name="Excel Built-in Normal 5 2" xfId="1512"/>
    <cellStyle name="Excel Built-in Normal 6" xfId="1003"/>
    <cellStyle name="Excel Built-in Normal_Planilha RETROFIT PALÁCIO - VRF  DEZEMBRO  2013 CRONOGRAMA 15 MESES _ R02 - 2" xfId="270"/>
    <cellStyle name="Excel_BuiltIn_Comma 8" xfId="12603"/>
    <cellStyle name="Explanatory Text" xfId="1513"/>
    <cellStyle name="Explanatory Text 2" xfId="1514"/>
    <cellStyle name="Explanatory Text 3" xfId="1515"/>
    <cellStyle name="Explanatory Text 4" xfId="12604"/>
    <cellStyle name="F2" xfId="271"/>
    <cellStyle name="F2 2" xfId="1516"/>
    <cellStyle name="F3" xfId="272"/>
    <cellStyle name="F3 2" xfId="1517"/>
    <cellStyle name="F4" xfId="273"/>
    <cellStyle name="F4 2" xfId="1518"/>
    <cellStyle name="F5" xfId="274"/>
    <cellStyle name="F5 2" xfId="1519"/>
    <cellStyle name="F6" xfId="275"/>
    <cellStyle name="F6 2" xfId="1520"/>
    <cellStyle name="F7" xfId="276"/>
    <cellStyle name="F7 2" xfId="1521"/>
    <cellStyle name="F8" xfId="277"/>
    <cellStyle name="F8 2" xfId="1522"/>
    <cellStyle name="Fijo" xfId="278"/>
    <cellStyle name="Fijo 2" xfId="1523"/>
    <cellStyle name="Financiero" xfId="279"/>
    <cellStyle name="Financiero 2" xfId="1524"/>
    <cellStyle name="Fixed" xfId="280"/>
    <cellStyle name="Fixo" xfId="1525"/>
    <cellStyle name="Followed Hyperlink" xfId="281"/>
    <cellStyle name="Followed Hyperlink 2" xfId="1526"/>
    <cellStyle name="Good" xfId="980"/>
    <cellStyle name="Good 2" xfId="12605"/>
    <cellStyle name="Grey" xfId="282"/>
    <cellStyle name="HEADER" xfId="283"/>
    <cellStyle name="HEADER 2" xfId="1527"/>
    <cellStyle name="Heading 1" xfId="284"/>
    <cellStyle name="Heading 1 2" xfId="1529"/>
    <cellStyle name="Heading 1 3" xfId="1530"/>
    <cellStyle name="Heading 1 4" xfId="1531"/>
    <cellStyle name="Heading 1 5" xfId="12606"/>
    <cellStyle name="Heading 2" xfId="285"/>
    <cellStyle name="Heading 2 2" xfId="1532"/>
    <cellStyle name="Heading 2 3" xfId="1533"/>
    <cellStyle name="Heading 2 4" xfId="1534"/>
    <cellStyle name="Heading 2 5" xfId="12607"/>
    <cellStyle name="Heading 3" xfId="1535"/>
    <cellStyle name="Heading 3 2" xfId="1536"/>
    <cellStyle name="Heading 3 3" xfId="1537"/>
    <cellStyle name="Heading 3 4" xfId="12608"/>
    <cellStyle name="Heading 4" xfId="1538"/>
    <cellStyle name="Heading 4 2" xfId="1539"/>
    <cellStyle name="Heading 4 3" xfId="1540"/>
    <cellStyle name="Heading 4 4" xfId="12609"/>
    <cellStyle name="Hiperlink 2" xfId="286"/>
    <cellStyle name="Hiperlink 2 2" xfId="2808"/>
    <cellStyle name="Hiperlink 2 3" xfId="1541"/>
    <cellStyle name="Hiperlink 2 4" xfId="12521"/>
    <cellStyle name="Hiperlink 3" xfId="1542"/>
    <cellStyle name="Hiperlink 4" xfId="767"/>
    <cellStyle name="Hiperlink 4 2" xfId="6987"/>
    <cellStyle name="Hiperlink 4 3" xfId="1279"/>
    <cellStyle name="Hiperlink 5" xfId="7324"/>
    <cellStyle name="Hiperlink 6" xfId="12519"/>
    <cellStyle name="Hyperlink 2" xfId="12522"/>
    <cellStyle name="Incorrecto" xfId="287"/>
    <cellStyle name="Incorrecto 2" xfId="288"/>
    <cellStyle name="Incorrecto 3" xfId="1543"/>
    <cellStyle name="Incorreto 2" xfId="289"/>
    <cellStyle name="Incorreto 2 2" xfId="1545"/>
    <cellStyle name="Incorreto 2 2 2" xfId="2809"/>
    <cellStyle name="Incorreto 2 3" xfId="2810"/>
    <cellStyle name="Incorreto 2 4" xfId="1544"/>
    <cellStyle name="Incorreto 2 5" xfId="1254"/>
    <cellStyle name="Incorreto 2 6" xfId="12610"/>
    <cellStyle name="Incorreto 3" xfId="290"/>
    <cellStyle name="Incorreto 3 2" xfId="1546"/>
    <cellStyle name="Incorreto 3 3" xfId="12611"/>
    <cellStyle name="Incorreto 4" xfId="7289"/>
    <cellStyle name="Indefinido" xfId="1547"/>
    <cellStyle name="Input" xfId="12612"/>
    <cellStyle name="Input [yellow]" xfId="291"/>
    <cellStyle name="Input [yellow] 2" xfId="800"/>
    <cellStyle name="Input 2" xfId="12813"/>
    <cellStyle name="Linked Cell" xfId="12613"/>
    <cellStyle name="material" xfId="12507"/>
    <cellStyle name="Millares [0]_10 AVERIAS MASIVAS + ANT" xfId="292"/>
    <cellStyle name="Millares_10 AVERIAS MASIVAS + ANT" xfId="293"/>
    <cellStyle name="Model" xfId="294"/>
    <cellStyle name="Model 2" xfId="1548"/>
    <cellStyle name="Moeda" xfId="295" builtinId="4"/>
    <cellStyle name="Moeda 10" xfId="296"/>
    <cellStyle name="Moeda 10 2" xfId="1051"/>
    <cellStyle name="Moeda 10 3" xfId="801"/>
    <cellStyle name="Moeda 10 3 2" xfId="7447"/>
    <cellStyle name="Moeda 10 3 3" xfId="1549"/>
    <cellStyle name="Moeda 10 4" xfId="12798"/>
    <cellStyle name="Moeda 11" xfId="297"/>
    <cellStyle name="Moeda 11 2" xfId="1052"/>
    <cellStyle name="Moeda 11 3" xfId="802"/>
    <cellStyle name="Moeda 12" xfId="298"/>
    <cellStyle name="Moeda 12 2" xfId="1053"/>
    <cellStyle name="Moeda 12 2 2" xfId="6984"/>
    <cellStyle name="Moeda 12 3" xfId="803"/>
    <cellStyle name="Moeda 12 3 2" xfId="1550"/>
    <cellStyle name="Moeda 12 4" xfId="7375"/>
    <cellStyle name="Moeda 13" xfId="1277"/>
    <cellStyle name="Moeda 13 2" xfId="6995"/>
    <cellStyle name="Moeda 14" xfId="2859"/>
    <cellStyle name="Moeda 15" xfId="7258"/>
    <cellStyle name="Moeda 16" xfId="12504"/>
    <cellStyle name="Moeda 2" xfId="299"/>
    <cellStyle name="Moeda 2 10" xfId="1552"/>
    <cellStyle name="Moeda 2 11" xfId="1553"/>
    <cellStyle name="Moeda 2 12" xfId="1554"/>
    <cellStyle name="Moeda 2 13" xfId="1555"/>
    <cellStyle name="Moeda 2 14" xfId="1556"/>
    <cellStyle name="Moeda 2 15" xfId="2811"/>
    <cellStyle name="Moeda 2 16" xfId="1551"/>
    <cellStyle name="Moeda 2 17" xfId="1271"/>
    <cellStyle name="Moeda 2 18" xfId="12614"/>
    <cellStyle name="Moeda 2 2" xfId="300"/>
    <cellStyle name="Moeda 2 2 2" xfId="301"/>
    <cellStyle name="Moeda 2 2 2 2" xfId="1054"/>
    <cellStyle name="Moeda 2 2 2 2 2" xfId="1559"/>
    <cellStyle name="Moeda 2 2 2 2 3" xfId="1558"/>
    <cellStyle name="Moeda 2 2 2 2 4" xfId="12816"/>
    <cellStyle name="Moeda 2 2 2 3" xfId="804"/>
    <cellStyle name="Moeda 2 2 2 4" xfId="1557"/>
    <cellStyle name="Moeda 2 2 2 5" xfId="12616"/>
    <cellStyle name="Moeda 2 2 3" xfId="302"/>
    <cellStyle name="Moeda 2 2 3 2" xfId="1055"/>
    <cellStyle name="Moeda 2 2 3 2 2" xfId="1560"/>
    <cellStyle name="Moeda 2 2 3 2 3" xfId="12817"/>
    <cellStyle name="Moeda 2 2 3 3" xfId="805"/>
    <cellStyle name="Moeda 2 2 3 4" xfId="12617"/>
    <cellStyle name="Moeda 2 2 4" xfId="303"/>
    <cellStyle name="Moeda 2 2 4 2" xfId="1561"/>
    <cellStyle name="Moeda 2 2 4 2 2" xfId="12818"/>
    <cellStyle name="Moeda 2 2 4 3" xfId="12618"/>
    <cellStyle name="Moeda 2 2 5" xfId="1562"/>
    <cellStyle name="Moeda 2 2 5 2" xfId="7448"/>
    <cellStyle name="Moeda 2 2 5 2 2" xfId="12819"/>
    <cellStyle name="Moeda 2 2 5 3" xfId="12619"/>
    <cellStyle name="Moeda 2 2 6" xfId="1563"/>
    <cellStyle name="Moeda 2 2 6 2" xfId="12815"/>
    <cellStyle name="Moeda 2 2 7" xfId="2812"/>
    <cellStyle name="Moeda 2 2 7 2" xfId="8343"/>
    <cellStyle name="Moeda 2 2 8" xfId="12615"/>
    <cellStyle name="Moeda 2 2_AQPNG_ORC_R01_2013_11_22(OBRA COMPLETA) 29112013-2" xfId="304"/>
    <cellStyle name="Moeda 2 3" xfId="305"/>
    <cellStyle name="Moeda 2 3 2" xfId="306"/>
    <cellStyle name="Moeda 2 3 2 2" xfId="1564"/>
    <cellStyle name="Moeda 2 3 2 3" xfId="12820"/>
    <cellStyle name="Moeda 2 3 3" xfId="12620"/>
    <cellStyle name="Moeda 2 3_AQPNG_ORC_R01_2013_11_22(OBRA COMPLETA) 29112013-2" xfId="307"/>
    <cellStyle name="Moeda 2 4" xfId="308"/>
    <cellStyle name="Moeda 2 4 2" xfId="1056"/>
    <cellStyle name="Moeda 2 4 3" xfId="808"/>
    <cellStyle name="Moeda 2 4 3 2" xfId="1565"/>
    <cellStyle name="Moeda 2 4 4" xfId="12772"/>
    <cellStyle name="Moeda 2 5" xfId="309"/>
    <cellStyle name="Moeda 2 5 2" xfId="1566"/>
    <cellStyle name="Moeda 2 5 2 2" xfId="7449"/>
    <cellStyle name="Moeda 2 5 3" xfId="12814"/>
    <cellStyle name="Moeda 2 6" xfId="1567"/>
    <cellStyle name="Moeda 2 7" xfId="1568"/>
    <cellStyle name="Moeda 2 8" xfId="1569"/>
    <cellStyle name="Moeda 2 9" xfId="1570"/>
    <cellStyle name="Moeda 2_AQPNG_ORC_R01_2013_11_22(OBRA COMPLETA) 29112013-2" xfId="310"/>
    <cellStyle name="Moeda 3" xfId="311"/>
    <cellStyle name="Moeda 3 10" xfId="1571"/>
    <cellStyle name="Moeda 3 11" xfId="1572"/>
    <cellStyle name="Moeda 3 12" xfId="1573"/>
    <cellStyle name="Moeda 3 13" xfId="1574"/>
    <cellStyle name="Moeda 3 14" xfId="1575"/>
    <cellStyle name="Moeda 3 15" xfId="1576"/>
    <cellStyle name="Moeda 3 16" xfId="1577"/>
    <cellStyle name="Moeda 3 17" xfId="984"/>
    <cellStyle name="Moeda 3 18" xfId="12621"/>
    <cellStyle name="Moeda 3 2" xfId="312"/>
    <cellStyle name="Moeda 3 2 2" xfId="313"/>
    <cellStyle name="Moeda 3 2 2 2" xfId="1057"/>
    <cellStyle name="Moeda 3 2 2 3" xfId="809"/>
    <cellStyle name="Moeda 3 2 2 3 2" xfId="1578"/>
    <cellStyle name="Moeda 3 2 3" xfId="12783"/>
    <cellStyle name="Moeda 3 2_AQPNG_ORC_R01_2013_11_22(OBRA COMPLETA) 29112013-2" xfId="314"/>
    <cellStyle name="Moeda 3 3" xfId="315"/>
    <cellStyle name="Moeda 3 3 2" xfId="316"/>
    <cellStyle name="Moeda 3 3 2 2" xfId="1058"/>
    <cellStyle name="Moeda 3 3 2 2 2" xfId="1579"/>
    <cellStyle name="Moeda 3 3 2 3" xfId="810"/>
    <cellStyle name="Moeda 3 3 3" xfId="12821"/>
    <cellStyle name="Moeda 3 3_AQPNG_ORC_R01_2013_11_22(OBRA COMPLETA) 29112013-2" xfId="317"/>
    <cellStyle name="Moeda 3 4" xfId="318"/>
    <cellStyle name="Moeda 3 4 2" xfId="1059"/>
    <cellStyle name="Moeda 3 4 2 2" xfId="1580"/>
    <cellStyle name="Moeda 3 4 3" xfId="811"/>
    <cellStyle name="Moeda 3 5" xfId="1581"/>
    <cellStyle name="Moeda 3 5 2" xfId="1582"/>
    <cellStyle name="Moeda 3 6" xfId="1583"/>
    <cellStyle name="Moeda 3 6 2" xfId="1584"/>
    <cellStyle name="Moeda 3 7" xfId="1585"/>
    <cellStyle name="Moeda 3 8" xfId="1586"/>
    <cellStyle name="Moeda 3 9" xfId="1587"/>
    <cellStyle name="Moeda 3_AQPNG_ORC_R01_2013_11_22(OBRA COMPLETA) 29112013-2" xfId="319"/>
    <cellStyle name="Moeda 4" xfId="320"/>
    <cellStyle name="Moeda 4 10" xfId="1589"/>
    <cellStyle name="Moeda 4 11" xfId="1588"/>
    <cellStyle name="Moeda 4 12" xfId="1255"/>
    <cellStyle name="Moeda 4 13" xfId="12622"/>
    <cellStyle name="Moeda 4 2" xfId="321"/>
    <cellStyle name="Moeda 4 2 10" xfId="1590"/>
    <cellStyle name="Moeda 4 2 2" xfId="322"/>
    <cellStyle name="Moeda 4 2 2 2" xfId="323"/>
    <cellStyle name="Moeda 4 2 2 2 2" xfId="1061"/>
    <cellStyle name="Moeda 4 2 2 2 3" xfId="813"/>
    <cellStyle name="Moeda 4 2 2 3" xfId="1060"/>
    <cellStyle name="Moeda 4 2 2 4" xfId="812"/>
    <cellStyle name="Moeda 4 2 3" xfId="324"/>
    <cellStyle name="Moeda 4 2 3 2" xfId="1062"/>
    <cellStyle name="Moeda 4 2 3 3" xfId="814"/>
    <cellStyle name="Moeda 4 2 4" xfId="325"/>
    <cellStyle name="Moeda 4 2 4 2" xfId="1063"/>
    <cellStyle name="Moeda 4 2 4 3" xfId="815"/>
    <cellStyle name="Moeda 4 2 5" xfId="1591"/>
    <cellStyle name="Moeda 4 2 6" xfId="1592"/>
    <cellStyle name="Moeda 4 2 7" xfId="1593"/>
    <cellStyle name="Moeda 4 2 8" xfId="1594"/>
    <cellStyle name="Moeda 4 2 9" xfId="1595"/>
    <cellStyle name="Moeda 4 2_AQPNG_ORC_R01_2013_11_22(OBRA COMPLETA) 29112013-2" xfId="326"/>
    <cellStyle name="Moeda 4 3" xfId="327"/>
    <cellStyle name="Moeda 4 3 2" xfId="328"/>
    <cellStyle name="Moeda 4 3 2 2" xfId="1065"/>
    <cellStyle name="Moeda 4 3 2 3" xfId="817"/>
    <cellStyle name="Moeda 4 3 3" xfId="329"/>
    <cellStyle name="Moeda 4 3 3 2" xfId="1066"/>
    <cellStyle name="Moeda 4 3 3 3" xfId="818"/>
    <cellStyle name="Moeda 4 3 4" xfId="1064"/>
    <cellStyle name="Moeda 4 3 5" xfId="816"/>
    <cellStyle name="Moeda 4 4" xfId="330"/>
    <cellStyle name="Moeda 4 4 2" xfId="1067"/>
    <cellStyle name="Moeda 4 4 3" xfId="819"/>
    <cellStyle name="Moeda 4 5" xfId="331"/>
    <cellStyle name="Moeda 4 5 2" xfId="1068"/>
    <cellStyle name="Moeda 4 5 3" xfId="820"/>
    <cellStyle name="Moeda 4 6" xfId="1596"/>
    <cellStyle name="Moeda 4 7" xfId="1597"/>
    <cellStyle name="Moeda 4 8" xfId="1598"/>
    <cellStyle name="Moeda 4 9" xfId="1599"/>
    <cellStyle name="Moeda 4_AQPNG_ORC_R01_2013_11_22(OBRA COMPLETA) 29112013-2" xfId="332"/>
    <cellStyle name="Moeda 5" xfId="333"/>
    <cellStyle name="Moeda 5 10" xfId="334"/>
    <cellStyle name="Moeda 5 10 2" xfId="1069"/>
    <cellStyle name="Moeda 5 10 2 2" xfId="3369"/>
    <cellStyle name="Moeda 5 10 2 2 2" xfId="5835"/>
    <cellStyle name="Moeda 5 10 2 2 2 2" xfId="11325"/>
    <cellStyle name="Moeda 5 10 2 2 3" xfId="8859"/>
    <cellStyle name="Moeda 5 10 2 3" xfId="4192"/>
    <cellStyle name="Moeda 5 10 2 3 2" xfId="6658"/>
    <cellStyle name="Moeda 5 10 2 3 2 2" xfId="12148"/>
    <cellStyle name="Moeda 5 10 2 3 3" xfId="9682"/>
    <cellStyle name="Moeda 5 10 2 4" xfId="5013"/>
    <cellStyle name="Moeda 5 10 2 4 2" xfId="10503"/>
    <cellStyle name="Moeda 5 10 2 5" xfId="7452"/>
    <cellStyle name="Moeda 5 10 2 6" xfId="1602"/>
    <cellStyle name="Moeda 5 10 3" xfId="821"/>
    <cellStyle name="Moeda 5 10 3 2" xfId="5431"/>
    <cellStyle name="Moeda 5 10 3 2 2" xfId="10921"/>
    <cellStyle name="Moeda 5 10 3 3" xfId="8455"/>
    <cellStyle name="Moeda 5 10 3 4" xfId="2965"/>
    <cellStyle name="Moeda 5 10 4" xfId="3788"/>
    <cellStyle name="Moeda 5 10 4 2" xfId="6254"/>
    <cellStyle name="Moeda 5 10 4 2 2" xfId="11744"/>
    <cellStyle name="Moeda 5 10 4 3" xfId="9278"/>
    <cellStyle name="Moeda 5 10 5" xfId="4609"/>
    <cellStyle name="Moeda 5 10 5 2" xfId="10099"/>
    <cellStyle name="Moeda 5 10 6" xfId="1601"/>
    <cellStyle name="Moeda 5 10 6 2" xfId="7451"/>
    <cellStyle name="Moeda 5 10 7" xfId="866"/>
    <cellStyle name="Moeda 5 10 8" xfId="7376"/>
    <cellStyle name="Moeda 5 11" xfId="335"/>
    <cellStyle name="Moeda 5 11 2" xfId="1070"/>
    <cellStyle name="Moeda 5 11 2 2" xfId="3408"/>
    <cellStyle name="Moeda 5 11 2 2 2" xfId="5874"/>
    <cellStyle name="Moeda 5 11 2 2 2 2" xfId="11364"/>
    <cellStyle name="Moeda 5 11 2 2 3" xfId="8898"/>
    <cellStyle name="Moeda 5 11 2 3" xfId="4231"/>
    <cellStyle name="Moeda 5 11 2 3 2" xfId="6697"/>
    <cellStyle name="Moeda 5 11 2 3 2 2" xfId="12187"/>
    <cellStyle name="Moeda 5 11 2 3 3" xfId="9721"/>
    <cellStyle name="Moeda 5 11 2 4" xfId="5052"/>
    <cellStyle name="Moeda 5 11 2 4 2" xfId="10542"/>
    <cellStyle name="Moeda 5 11 2 5" xfId="7454"/>
    <cellStyle name="Moeda 5 11 2 6" xfId="1604"/>
    <cellStyle name="Moeda 5 11 3" xfId="822"/>
    <cellStyle name="Moeda 5 11 3 2" xfId="5470"/>
    <cellStyle name="Moeda 5 11 3 2 2" xfId="10960"/>
    <cellStyle name="Moeda 5 11 3 3" xfId="8494"/>
    <cellStyle name="Moeda 5 11 3 4" xfId="3004"/>
    <cellStyle name="Moeda 5 11 4" xfId="3827"/>
    <cellStyle name="Moeda 5 11 4 2" xfId="6293"/>
    <cellStyle name="Moeda 5 11 4 2 2" xfId="11783"/>
    <cellStyle name="Moeda 5 11 4 3" xfId="9317"/>
    <cellStyle name="Moeda 5 11 5" xfId="4648"/>
    <cellStyle name="Moeda 5 11 5 2" xfId="10138"/>
    <cellStyle name="Moeda 5 11 6" xfId="1603"/>
    <cellStyle name="Moeda 5 11 6 2" xfId="7453"/>
    <cellStyle name="Moeda 5 12" xfId="1605"/>
    <cellStyle name="Moeda 5 12 2" xfId="1606"/>
    <cellStyle name="Moeda 5 12 2 2" xfId="3509"/>
    <cellStyle name="Moeda 5 12 2 2 2" xfId="5975"/>
    <cellStyle name="Moeda 5 12 2 2 2 2" xfId="11465"/>
    <cellStyle name="Moeda 5 12 2 2 3" xfId="8999"/>
    <cellStyle name="Moeda 5 12 2 3" xfId="4332"/>
    <cellStyle name="Moeda 5 12 2 3 2" xfId="6798"/>
    <cellStyle name="Moeda 5 12 2 3 2 2" xfId="12288"/>
    <cellStyle name="Moeda 5 12 2 3 3" xfId="9822"/>
    <cellStyle name="Moeda 5 12 2 4" xfId="5153"/>
    <cellStyle name="Moeda 5 12 2 4 2" xfId="10643"/>
    <cellStyle name="Moeda 5 12 2 5" xfId="7456"/>
    <cellStyle name="Moeda 5 12 3" xfId="3105"/>
    <cellStyle name="Moeda 5 12 3 2" xfId="5571"/>
    <cellStyle name="Moeda 5 12 3 2 2" xfId="11061"/>
    <cellStyle name="Moeda 5 12 3 3" xfId="8595"/>
    <cellStyle name="Moeda 5 12 4" xfId="3928"/>
    <cellStyle name="Moeda 5 12 4 2" xfId="6394"/>
    <cellStyle name="Moeda 5 12 4 2 2" xfId="11884"/>
    <cellStyle name="Moeda 5 12 4 3" xfId="9418"/>
    <cellStyle name="Moeda 5 12 5" xfId="4749"/>
    <cellStyle name="Moeda 5 12 5 2" xfId="10239"/>
    <cellStyle name="Moeda 5 12 6" xfId="7455"/>
    <cellStyle name="Moeda 5 13" xfId="1607"/>
    <cellStyle name="Moeda 5 13 2" xfId="3267"/>
    <cellStyle name="Moeda 5 13 2 2" xfId="5733"/>
    <cellStyle name="Moeda 5 13 2 2 2" xfId="11223"/>
    <cellStyle name="Moeda 5 13 2 3" xfId="8757"/>
    <cellStyle name="Moeda 5 13 3" xfId="4090"/>
    <cellStyle name="Moeda 5 13 3 2" xfId="6556"/>
    <cellStyle name="Moeda 5 13 3 2 2" xfId="12046"/>
    <cellStyle name="Moeda 5 13 3 3" xfId="9580"/>
    <cellStyle name="Moeda 5 13 4" xfId="4911"/>
    <cellStyle name="Moeda 5 13 4 2" xfId="10401"/>
    <cellStyle name="Moeda 5 13 5" xfId="7457"/>
    <cellStyle name="Moeda 5 14" xfId="2813"/>
    <cellStyle name="Moeda 5 14 2" xfId="3686"/>
    <cellStyle name="Moeda 5 14 2 2" xfId="6152"/>
    <cellStyle name="Moeda 5 14 2 2 2" xfId="11642"/>
    <cellStyle name="Moeda 5 14 2 3" xfId="9176"/>
    <cellStyle name="Moeda 5 14 3" xfId="4509"/>
    <cellStyle name="Moeda 5 14 3 2" xfId="6975"/>
    <cellStyle name="Moeda 5 14 3 2 2" xfId="12465"/>
    <cellStyle name="Moeda 5 14 3 3" xfId="9999"/>
    <cellStyle name="Moeda 5 14 4" xfId="5330"/>
    <cellStyle name="Moeda 5 14 4 2" xfId="10820"/>
    <cellStyle name="Moeda 5 14 5" xfId="8344"/>
    <cellStyle name="Moeda 5 15" xfId="2866"/>
    <cellStyle name="Moeda 5 15 2" xfId="5332"/>
    <cellStyle name="Moeda 5 15 2 2" xfId="10822"/>
    <cellStyle name="Moeda 5 15 3" xfId="8356"/>
    <cellStyle name="Moeda 5 16" xfId="3688"/>
    <cellStyle name="Moeda 5 16 2" xfId="6154"/>
    <cellStyle name="Moeda 5 16 2 2" xfId="11644"/>
    <cellStyle name="Moeda 5 16 3" xfId="9178"/>
    <cellStyle name="Moeda 5 17" xfId="4510"/>
    <cellStyle name="Moeda 5 17 2" xfId="10000"/>
    <cellStyle name="Moeda 5 18" xfId="1600"/>
    <cellStyle name="Moeda 5 18 2" xfId="7450"/>
    <cellStyle name="Moeda 5 19" xfId="12623"/>
    <cellStyle name="Moeda 5 2" xfId="336"/>
    <cellStyle name="Moeda 5 2 2" xfId="337"/>
    <cellStyle name="Moeda 5 2 2 2" xfId="338"/>
    <cellStyle name="Moeda 5 2 2 2 2" xfId="1073"/>
    <cellStyle name="Moeda 5 2 2 2 3" xfId="825"/>
    <cellStyle name="Moeda 5 2 2 3" xfId="339"/>
    <cellStyle name="Moeda 5 2 2 3 2" xfId="1074"/>
    <cellStyle name="Moeda 5 2 2 3 3" xfId="826"/>
    <cellStyle name="Moeda 5 2 2 4" xfId="1072"/>
    <cellStyle name="Moeda 5 2 2 5" xfId="824"/>
    <cellStyle name="Moeda 5 2 3" xfId="340"/>
    <cellStyle name="Moeda 5 2 3 2" xfId="341"/>
    <cellStyle name="Moeda 5 2 3 2 2" xfId="1076"/>
    <cellStyle name="Moeda 5 2 3 2 3" xfId="828"/>
    <cellStyle name="Moeda 5 2 3 3" xfId="1075"/>
    <cellStyle name="Moeda 5 2 3 4" xfId="827"/>
    <cellStyle name="Moeda 5 2 4" xfId="342"/>
    <cellStyle name="Moeda 5 2 4 2" xfId="1077"/>
    <cellStyle name="Moeda 5 2 4 3" xfId="829"/>
    <cellStyle name="Moeda 5 2 5" xfId="343"/>
    <cellStyle name="Moeda 5 2 5 2" xfId="1078"/>
    <cellStyle name="Moeda 5 2 5 3" xfId="830"/>
    <cellStyle name="Moeda 5 2 6" xfId="1071"/>
    <cellStyle name="Moeda 5 2 7" xfId="823"/>
    <cellStyle name="Moeda 5 2 8" xfId="12822"/>
    <cellStyle name="Moeda 5 3" xfId="344"/>
    <cellStyle name="Moeda 5 3 2" xfId="345"/>
    <cellStyle name="Moeda 5 3 2 2" xfId="346"/>
    <cellStyle name="Moeda 5 3 2 2 2" xfId="1081"/>
    <cellStyle name="Moeda 5 3 2 2 3" xfId="833"/>
    <cellStyle name="Moeda 5 3 2 3" xfId="1080"/>
    <cellStyle name="Moeda 5 3 2 4" xfId="832"/>
    <cellStyle name="Moeda 5 3 3" xfId="347"/>
    <cellStyle name="Moeda 5 3 3 2" xfId="1082"/>
    <cellStyle name="Moeda 5 3 3 3" xfId="834"/>
    <cellStyle name="Moeda 5 3 4" xfId="348"/>
    <cellStyle name="Moeda 5 3 4 2" xfId="1083"/>
    <cellStyle name="Moeda 5 3 4 3" xfId="835"/>
    <cellStyle name="Moeda 5 3 5" xfId="1079"/>
    <cellStyle name="Moeda 5 3 6" xfId="831"/>
    <cellStyle name="Moeda 5 4" xfId="349"/>
    <cellStyle name="Moeda 5 4 2" xfId="1084"/>
    <cellStyle name="Moeda 5 4 3" xfId="836"/>
    <cellStyle name="Moeda 5 5" xfId="350"/>
    <cellStyle name="Moeda 5 5 2" xfId="351"/>
    <cellStyle name="Moeda 5 5 2 2" xfId="1086"/>
    <cellStyle name="Moeda 5 5 2 3" xfId="838"/>
    <cellStyle name="Moeda 5 5 3" xfId="352"/>
    <cellStyle name="Moeda 5 5 3 2" xfId="1087"/>
    <cellStyle name="Moeda 5 5 3 3" xfId="839"/>
    <cellStyle name="Moeda 5 5 4" xfId="1085"/>
    <cellStyle name="Moeda 5 5 5" xfId="837"/>
    <cellStyle name="Moeda 5 6" xfId="353"/>
    <cellStyle name="Moeda 5 6 10" xfId="1608"/>
    <cellStyle name="Moeda 5 6 10 2" xfId="7458"/>
    <cellStyle name="Moeda 5 6 11" xfId="867"/>
    <cellStyle name="Moeda 5 6 12" xfId="7377"/>
    <cellStyle name="Moeda 5 6 2" xfId="354"/>
    <cellStyle name="Moeda 5 6 2 10" xfId="868"/>
    <cellStyle name="Moeda 5 6 2 11" xfId="7378"/>
    <cellStyle name="Moeda 5 6 2 2" xfId="1089"/>
    <cellStyle name="Moeda 5 6 2 2 2" xfId="1611"/>
    <cellStyle name="Moeda 5 6 2 2 2 2" xfId="3522"/>
    <cellStyle name="Moeda 5 6 2 2 2 2 2" xfId="5988"/>
    <cellStyle name="Moeda 5 6 2 2 2 2 2 2" xfId="11478"/>
    <cellStyle name="Moeda 5 6 2 2 2 2 3" xfId="9012"/>
    <cellStyle name="Moeda 5 6 2 2 2 3" xfId="4345"/>
    <cellStyle name="Moeda 5 6 2 2 2 3 2" xfId="6811"/>
    <cellStyle name="Moeda 5 6 2 2 2 3 2 2" xfId="12301"/>
    <cellStyle name="Moeda 5 6 2 2 2 3 3" xfId="9835"/>
    <cellStyle name="Moeda 5 6 2 2 2 4" xfId="5166"/>
    <cellStyle name="Moeda 5 6 2 2 2 4 2" xfId="10656"/>
    <cellStyle name="Moeda 5 6 2 2 2 5" xfId="7461"/>
    <cellStyle name="Moeda 5 6 2 2 3" xfId="3118"/>
    <cellStyle name="Moeda 5 6 2 2 3 2" xfId="5584"/>
    <cellStyle name="Moeda 5 6 2 2 3 2 2" xfId="11074"/>
    <cellStyle name="Moeda 5 6 2 2 3 3" xfId="8608"/>
    <cellStyle name="Moeda 5 6 2 2 4" xfId="3941"/>
    <cellStyle name="Moeda 5 6 2 2 4 2" xfId="6407"/>
    <cellStyle name="Moeda 5 6 2 2 4 2 2" xfId="11897"/>
    <cellStyle name="Moeda 5 6 2 2 4 3" xfId="9431"/>
    <cellStyle name="Moeda 5 6 2 2 5" xfId="4762"/>
    <cellStyle name="Moeda 5 6 2 2 5 2" xfId="10252"/>
    <cellStyle name="Moeda 5 6 2 2 6" xfId="7460"/>
    <cellStyle name="Moeda 5 6 2 2 7" xfId="1610"/>
    <cellStyle name="Moeda 5 6 2 3" xfId="841"/>
    <cellStyle name="Moeda 5 6 2 3 2" xfId="1613"/>
    <cellStyle name="Moeda 5 6 2 3 2 2" xfId="3593"/>
    <cellStyle name="Moeda 5 6 2 3 2 2 2" xfId="6059"/>
    <cellStyle name="Moeda 5 6 2 3 2 2 2 2" xfId="11549"/>
    <cellStyle name="Moeda 5 6 2 3 2 2 3" xfId="9083"/>
    <cellStyle name="Moeda 5 6 2 3 2 3" xfId="4416"/>
    <cellStyle name="Moeda 5 6 2 3 2 3 2" xfId="6882"/>
    <cellStyle name="Moeda 5 6 2 3 2 3 2 2" xfId="12372"/>
    <cellStyle name="Moeda 5 6 2 3 2 3 3" xfId="9906"/>
    <cellStyle name="Moeda 5 6 2 3 2 4" xfId="5237"/>
    <cellStyle name="Moeda 5 6 2 3 2 4 2" xfId="10727"/>
    <cellStyle name="Moeda 5 6 2 3 2 5" xfId="7463"/>
    <cellStyle name="Moeda 5 6 2 3 3" xfId="3189"/>
    <cellStyle name="Moeda 5 6 2 3 3 2" xfId="5655"/>
    <cellStyle name="Moeda 5 6 2 3 3 2 2" xfId="11145"/>
    <cellStyle name="Moeda 5 6 2 3 3 3" xfId="8679"/>
    <cellStyle name="Moeda 5 6 2 3 4" xfId="4012"/>
    <cellStyle name="Moeda 5 6 2 3 4 2" xfId="6478"/>
    <cellStyle name="Moeda 5 6 2 3 4 2 2" xfId="11968"/>
    <cellStyle name="Moeda 5 6 2 3 4 3" xfId="9502"/>
    <cellStyle name="Moeda 5 6 2 3 5" xfId="4833"/>
    <cellStyle name="Moeda 5 6 2 3 5 2" xfId="10323"/>
    <cellStyle name="Moeda 5 6 2 3 6" xfId="7462"/>
    <cellStyle name="Moeda 5 6 2 3 7" xfId="1612"/>
    <cellStyle name="Moeda 5 6 2 4" xfId="1614"/>
    <cellStyle name="Moeda 5 6 2 4 2" xfId="1615"/>
    <cellStyle name="Moeda 5 6 2 4 2 2" xfId="3389"/>
    <cellStyle name="Moeda 5 6 2 4 2 2 2" xfId="5855"/>
    <cellStyle name="Moeda 5 6 2 4 2 2 2 2" xfId="11345"/>
    <cellStyle name="Moeda 5 6 2 4 2 2 3" xfId="8879"/>
    <cellStyle name="Moeda 5 6 2 4 2 3" xfId="4212"/>
    <cellStyle name="Moeda 5 6 2 4 2 3 2" xfId="6678"/>
    <cellStyle name="Moeda 5 6 2 4 2 3 2 2" xfId="12168"/>
    <cellStyle name="Moeda 5 6 2 4 2 3 3" xfId="9702"/>
    <cellStyle name="Moeda 5 6 2 4 2 4" xfId="5033"/>
    <cellStyle name="Moeda 5 6 2 4 2 4 2" xfId="10523"/>
    <cellStyle name="Moeda 5 6 2 4 2 5" xfId="7465"/>
    <cellStyle name="Moeda 5 6 2 4 3" xfId="2985"/>
    <cellStyle name="Moeda 5 6 2 4 3 2" xfId="5451"/>
    <cellStyle name="Moeda 5 6 2 4 3 2 2" xfId="10941"/>
    <cellStyle name="Moeda 5 6 2 4 3 3" xfId="8475"/>
    <cellStyle name="Moeda 5 6 2 4 4" xfId="3808"/>
    <cellStyle name="Moeda 5 6 2 4 4 2" xfId="6274"/>
    <cellStyle name="Moeda 5 6 2 4 4 2 2" xfId="11764"/>
    <cellStyle name="Moeda 5 6 2 4 4 3" xfId="9298"/>
    <cellStyle name="Moeda 5 6 2 4 5" xfId="4629"/>
    <cellStyle name="Moeda 5 6 2 4 5 2" xfId="10119"/>
    <cellStyle name="Moeda 5 6 2 4 6" xfId="7464"/>
    <cellStyle name="Moeda 5 6 2 5" xfId="1616"/>
    <cellStyle name="Moeda 5 6 2 5 2" xfId="3324"/>
    <cellStyle name="Moeda 5 6 2 5 2 2" xfId="5790"/>
    <cellStyle name="Moeda 5 6 2 5 2 2 2" xfId="11280"/>
    <cellStyle name="Moeda 5 6 2 5 2 3" xfId="8814"/>
    <cellStyle name="Moeda 5 6 2 5 3" xfId="4147"/>
    <cellStyle name="Moeda 5 6 2 5 3 2" xfId="6613"/>
    <cellStyle name="Moeda 5 6 2 5 3 2 2" xfId="12103"/>
    <cellStyle name="Moeda 5 6 2 5 3 3" xfId="9637"/>
    <cellStyle name="Moeda 5 6 2 5 4" xfId="4968"/>
    <cellStyle name="Moeda 5 6 2 5 4 2" xfId="10458"/>
    <cellStyle name="Moeda 5 6 2 5 5" xfId="7466"/>
    <cellStyle name="Moeda 5 6 2 6" xfId="2920"/>
    <cellStyle name="Moeda 5 6 2 6 2" xfId="5386"/>
    <cellStyle name="Moeda 5 6 2 6 2 2" xfId="10876"/>
    <cellStyle name="Moeda 5 6 2 6 3" xfId="8410"/>
    <cellStyle name="Moeda 5 6 2 7" xfId="3743"/>
    <cellStyle name="Moeda 5 6 2 7 2" xfId="6209"/>
    <cellStyle name="Moeda 5 6 2 7 2 2" xfId="11699"/>
    <cellStyle name="Moeda 5 6 2 7 3" xfId="9233"/>
    <cellStyle name="Moeda 5 6 2 8" xfId="4564"/>
    <cellStyle name="Moeda 5 6 2 8 2" xfId="10054"/>
    <cellStyle name="Moeda 5 6 2 9" xfId="1609"/>
    <cellStyle name="Moeda 5 6 2 9 2" xfId="7459"/>
    <cellStyle name="Moeda 5 6 3" xfId="355"/>
    <cellStyle name="Moeda 5 6 3 2" xfId="1090"/>
    <cellStyle name="Moeda 5 6 3 2 2" xfId="3419"/>
    <cellStyle name="Moeda 5 6 3 2 2 2" xfId="5885"/>
    <cellStyle name="Moeda 5 6 3 2 2 2 2" xfId="11375"/>
    <cellStyle name="Moeda 5 6 3 2 2 3" xfId="8909"/>
    <cellStyle name="Moeda 5 6 3 2 3" xfId="4242"/>
    <cellStyle name="Moeda 5 6 3 2 3 2" xfId="6708"/>
    <cellStyle name="Moeda 5 6 3 2 3 2 2" xfId="12198"/>
    <cellStyle name="Moeda 5 6 3 2 3 3" xfId="9732"/>
    <cellStyle name="Moeda 5 6 3 2 4" xfId="5063"/>
    <cellStyle name="Moeda 5 6 3 2 4 2" xfId="10553"/>
    <cellStyle name="Moeda 5 6 3 2 5" xfId="7468"/>
    <cellStyle name="Moeda 5 6 3 2 6" xfId="1618"/>
    <cellStyle name="Moeda 5 6 3 3" xfId="842"/>
    <cellStyle name="Moeda 5 6 3 3 2" xfId="5481"/>
    <cellStyle name="Moeda 5 6 3 3 2 2" xfId="10971"/>
    <cellStyle name="Moeda 5 6 3 3 3" xfId="8505"/>
    <cellStyle name="Moeda 5 6 3 3 4" xfId="3015"/>
    <cellStyle name="Moeda 5 6 3 4" xfId="3838"/>
    <cellStyle name="Moeda 5 6 3 4 2" xfId="6304"/>
    <cellStyle name="Moeda 5 6 3 4 2 2" xfId="11794"/>
    <cellStyle name="Moeda 5 6 3 4 3" xfId="9328"/>
    <cellStyle name="Moeda 5 6 3 5" xfId="4659"/>
    <cellStyle name="Moeda 5 6 3 5 2" xfId="10149"/>
    <cellStyle name="Moeda 5 6 3 6" xfId="1617"/>
    <cellStyle name="Moeda 5 6 3 6 2" xfId="7467"/>
    <cellStyle name="Moeda 5 6 3 7" xfId="869"/>
    <cellStyle name="Moeda 5 6 3 8" xfId="7379"/>
    <cellStyle name="Moeda 5 6 4" xfId="1088"/>
    <cellStyle name="Moeda 5 6 4 2" xfId="1620"/>
    <cellStyle name="Moeda 5 6 4 2 2" xfId="3470"/>
    <cellStyle name="Moeda 5 6 4 2 2 2" xfId="5936"/>
    <cellStyle name="Moeda 5 6 4 2 2 2 2" xfId="11426"/>
    <cellStyle name="Moeda 5 6 4 2 2 3" xfId="8960"/>
    <cellStyle name="Moeda 5 6 4 2 3" xfId="4293"/>
    <cellStyle name="Moeda 5 6 4 2 3 2" xfId="6759"/>
    <cellStyle name="Moeda 5 6 4 2 3 2 2" xfId="12249"/>
    <cellStyle name="Moeda 5 6 4 2 3 3" xfId="9783"/>
    <cellStyle name="Moeda 5 6 4 2 4" xfId="5114"/>
    <cellStyle name="Moeda 5 6 4 2 4 2" xfId="10604"/>
    <cellStyle name="Moeda 5 6 4 2 5" xfId="7470"/>
    <cellStyle name="Moeda 5 6 4 3" xfId="3066"/>
    <cellStyle name="Moeda 5 6 4 3 2" xfId="5532"/>
    <cellStyle name="Moeda 5 6 4 3 2 2" xfId="11022"/>
    <cellStyle name="Moeda 5 6 4 3 3" xfId="8556"/>
    <cellStyle name="Moeda 5 6 4 4" xfId="3889"/>
    <cellStyle name="Moeda 5 6 4 4 2" xfId="6355"/>
    <cellStyle name="Moeda 5 6 4 4 2 2" xfId="11845"/>
    <cellStyle name="Moeda 5 6 4 4 3" xfId="9379"/>
    <cellStyle name="Moeda 5 6 4 5" xfId="4710"/>
    <cellStyle name="Moeda 5 6 4 5 2" xfId="10200"/>
    <cellStyle name="Moeda 5 6 4 6" xfId="7469"/>
    <cellStyle name="Moeda 5 6 4 7" xfId="1619"/>
    <cellStyle name="Moeda 5 6 5" xfId="840"/>
    <cellStyle name="Moeda 5 6 5 2" xfId="1622"/>
    <cellStyle name="Moeda 5 6 5 2 2" xfId="3442"/>
    <cellStyle name="Moeda 5 6 5 2 2 2" xfId="5908"/>
    <cellStyle name="Moeda 5 6 5 2 2 2 2" xfId="11398"/>
    <cellStyle name="Moeda 5 6 5 2 2 3" xfId="8932"/>
    <cellStyle name="Moeda 5 6 5 2 3" xfId="4265"/>
    <cellStyle name="Moeda 5 6 5 2 3 2" xfId="6731"/>
    <cellStyle name="Moeda 5 6 5 2 3 2 2" xfId="12221"/>
    <cellStyle name="Moeda 5 6 5 2 3 3" xfId="9755"/>
    <cellStyle name="Moeda 5 6 5 2 4" xfId="5086"/>
    <cellStyle name="Moeda 5 6 5 2 4 2" xfId="10576"/>
    <cellStyle name="Moeda 5 6 5 2 5" xfId="7472"/>
    <cellStyle name="Moeda 5 6 5 3" xfId="3038"/>
    <cellStyle name="Moeda 5 6 5 3 2" xfId="5504"/>
    <cellStyle name="Moeda 5 6 5 3 2 2" xfId="10994"/>
    <cellStyle name="Moeda 5 6 5 3 3" xfId="8528"/>
    <cellStyle name="Moeda 5 6 5 4" xfId="3861"/>
    <cellStyle name="Moeda 5 6 5 4 2" xfId="6327"/>
    <cellStyle name="Moeda 5 6 5 4 2 2" xfId="11817"/>
    <cellStyle name="Moeda 5 6 5 4 3" xfId="9351"/>
    <cellStyle name="Moeda 5 6 5 5" xfId="4682"/>
    <cellStyle name="Moeda 5 6 5 5 2" xfId="10172"/>
    <cellStyle name="Moeda 5 6 5 6" xfId="7471"/>
    <cellStyle name="Moeda 5 6 5 7" xfId="1621"/>
    <cellStyle name="Moeda 5 6 6" xfId="1623"/>
    <cellStyle name="Moeda 5 6 6 2" xfId="3277"/>
    <cellStyle name="Moeda 5 6 6 2 2" xfId="5743"/>
    <cellStyle name="Moeda 5 6 6 2 2 2" xfId="11233"/>
    <cellStyle name="Moeda 5 6 6 2 3" xfId="8767"/>
    <cellStyle name="Moeda 5 6 6 3" xfId="4100"/>
    <cellStyle name="Moeda 5 6 6 3 2" xfId="6566"/>
    <cellStyle name="Moeda 5 6 6 3 2 2" xfId="12056"/>
    <cellStyle name="Moeda 5 6 6 3 3" xfId="9590"/>
    <cellStyle name="Moeda 5 6 6 4" xfId="4921"/>
    <cellStyle name="Moeda 5 6 6 4 2" xfId="10411"/>
    <cellStyle name="Moeda 5 6 6 5" xfId="7473"/>
    <cellStyle name="Moeda 5 6 7" xfId="2875"/>
    <cellStyle name="Moeda 5 6 7 2" xfId="5341"/>
    <cellStyle name="Moeda 5 6 7 2 2" xfId="10831"/>
    <cellStyle name="Moeda 5 6 7 3" xfId="8365"/>
    <cellStyle name="Moeda 5 6 8" xfId="3697"/>
    <cellStyle name="Moeda 5 6 8 2" xfId="6163"/>
    <cellStyle name="Moeda 5 6 8 2 2" xfId="11653"/>
    <cellStyle name="Moeda 5 6 8 3" xfId="9187"/>
    <cellStyle name="Moeda 5 6 9" xfId="4519"/>
    <cellStyle name="Moeda 5 6 9 2" xfId="10009"/>
    <cellStyle name="Moeda 5 7" xfId="356"/>
    <cellStyle name="Moeda 5 7 10" xfId="870"/>
    <cellStyle name="Moeda 5 7 11" xfId="7380"/>
    <cellStyle name="Moeda 5 7 2" xfId="357"/>
    <cellStyle name="Moeda 5 7 2 2" xfId="1092"/>
    <cellStyle name="Moeda 5 7 2 2 2" xfId="3559"/>
    <cellStyle name="Moeda 5 7 2 2 2 2" xfId="6025"/>
    <cellStyle name="Moeda 5 7 2 2 2 2 2" xfId="11515"/>
    <cellStyle name="Moeda 5 7 2 2 2 3" xfId="9049"/>
    <cellStyle name="Moeda 5 7 2 2 3" xfId="4382"/>
    <cellStyle name="Moeda 5 7 2 2 3 2" xfId="6848"/>
    <cellStyle name="Moeda 5 7 2 2 3 2 2" xfId="12338"/>
    <cellStyle name="Moeda 5 7 2 2 3 3" xfId="9872"/>
    <cellStyle name="Moeda 5 7 2 2 4" xfId="5203"/>
    <cellStyle name="Moeda 5 7 2 2 4 2" xfId="10693"/>
    <cellStyle name="Moeda 5 7 2 2 5" xfId="7476"/>
    <cellStyle name="Moeda 5 7 2 2 6" xfId="1626"/>
    <cellStyle name="Moeda 5 7 2 3" xfId="844"/>
    <cellStyle name="Moeda 5 7 2 3 2" xfId="5621"/>
    <cellStyle name="Moeda 5 7 2 3 2 2" xfId="11111"/>
    <cellStyle name="Moeda 5 7 2 3 3" xfId="8645"/>
    <cellStyle name="Moeda 5 7 2 3 4" xfId="3155"/>
    <cellStyle name="Moeda 5 7 2 4" xfId="3978"/>
    <cellStyle name="Moeda 5 7 2 4 2" xfId="6444"/>
    <cellStyle name="Moeda 5 7 2 4 2 2" xfId="11934"/>
    <cellStyle name="Moeda 5 7 2 4 3" xfId="9468"/>
    <cellStyle name="Moeda 5 7 2 5" xfId="4799"/>
    <cellStyle name="Moeda 5 7 2 5 2" xfId="10289"/>
    <cellStyle name="Moeda 5 7 2 6" xfId="1625"/>
    <cellStyle name="Moeda 5 7 2 6 2" xfId="7475"/>
    <cellStyle name="Moeda 5 7 2 7" xfId="871"/>
    <cellStyle name="Moeda 5 7 2 8" xfId="7381"/>
    <cellStyle name="Moeda 5 7 3" xfId="1091"/>
    <cellStyle name="Moeda 5 7 3 2" xfId="1628"/>
    <cellStyle name="Moeda 5 7 3 2 2" xfId="3630"/>
    <cellStyle name="Moeda 5 7 3 2 2 2" xfId="6096"/>
    <cellStyle name="Moeda 5 7 3 2 2 2 2" xfId="11586"/>
    <cellStyle name="Moeda 5 7 3 2 2 3" xfId="9120"/>
    <cellStyle name="Moeda 5 7 3 2 3" xfId="4453"/>
    <cellStyle name="Moeda 5 7 3 2 3 2" xfId="6919"/>
    <cellStyle name="Moeda 5 7 3 2 3 2 2" xfId="12409"/>
    <cellStyle name="Moeda 5 7 3 2 3 3" xfId="9943"/>
    <cellStyle name="Moeda 5 7 3 2 4" xfId="5274"/>
    <cellStyle name="Moeda 5 7 3 2 4 2" xfId="10764"/>
    <cellStyle name="Moeda 5 7 3 2 5" xfId="7478"/>
    <cellStyle name="Moeda 5 7 3 3" xfId="3226"/>
    <cellStyle name="Moeda 5 7 3 3 2" xfId="5692"/>
    <cellStyle name="Moeda 5 7 3 3 2 2" xfId="11182"/>
    <cellStyle name="Moeda 5 7 3 3 3" xfId="8716"/>
    <cellStyle name="Moeda 5 7 3 4" xfId="4049"/>
    <cellStyle name="Moeda 5 7 3 4 2" xfId="6515"/>
    <cellStyle name="Moeda 5 7 3 4 2 2" xfId="12005"/>
    <cellStyle name="Moeda 5 7 3 4 3" xfId="9539"/>
    <cellStyle name="Moeda 5 7 3 5" xfId="4870"/>
    <cellStyle name="Moeda 5 7 3 5 2" xfId="10360"/>
    <cellStyle name="Moeda 5 7 3 6" xfId="7477"/>
    <cellStyle name="Moeda 5 7 3 7" xfId="1627"/>
    <cellStyle name="Moeda 5 7 4" xfId="843"/>
    <cellStyle name="Moeda 5 7 4 2" xfId="1630"/>
    <cellStyle name="Moeda 5 7 4 2 2" xfId="3662"/>
    <cellStyle name="Moeda 5 7 4 2 2 2" xfId="6128"/>
    <cellStyle name="Moeda 5 7 4 2 2 2 2" xfId="11618"/>
    <cellStyle name="Moeda 5 7 4 2 2 3" xfId="9152"/>
    <cellStyle name="Moeda 5 7 4 2 3" xfId="4485"/>
    <cellStyle name="Moeda 5 7 4 2 3 2" xfId="6951"/>
    <cellStyle name="Moeda 5 7 4 2 3 2 2" xfId="12441"/>
    <cellStyle name="Moeda 5 7 4 2 3 3" xfId="9975"/>
    <cellStyle name="Moeda 5 7 4 2 4" xfId="5306"/>
    <cellStyle name="Moeda 5 7 4 2 4 2" xfId="10796"/>
    <cellStyle name="Moeda 5 7 4 2 5" xfId="7480"/>
    <cellStyle name="Moeda 5 7 4 3" xfId="3258"/>
    <cellStyle name="Moeda 5 7 4 3 2" xfId="5724"/>
    <cellStyle name="Moeda 5 7 4 3 2 2" xfId="11214"/>
    <cellStyle name="Moeda 5 7 4 3 3" xfId="8748"/>
    <cellStyle name="Moeda 5 7 4 4" xfId="4081"/>
    <cellStyle name="Moeda 5 7 4 4 2" xfId="6547"/>
    <cellStyle name="Moeda 5 7 4 4 2 2" xfId="12037"/>
    <cellStyle name="Moeda 5 7 4 4 3" xfId="9571"/>
    <cellStyle name="Moeda 5 7 4 5" xfId="4902"/>
    <cellStyle name="Moeda 5 7 4 5 2" xfId="10392"/>
    <cellStyle name="Moeda 5 7 4 6" xfId="7479"/>
    <cellStyle name="Moeda 5 7 4 7" xfId="1629"/>
    <cellStyle name="Moeda 5 7 5" xfId="1631"/>
    <cellStyle name="Moeda 5 7 5 2" xfId="3362"/>
    <cellStyle name="Moeda 5 7 5 2 2" xfId="5828"/>
    <cellStyle name="Moeda 5 7 5 2 2 2" xfId="11318"/>
    <cellStyle name="Moeda 5 7 5 2 3" xfId="8852"/>
    <cellStyle name="Moeda 5 7 5 3" xfId="4185"/>
    <cellStyle name="Moeda 5 7 5 3 2" xfId="6651"/>
    <cellStyle name="Moeda 5 7 5 3 2 2" xfId="12141"/>
    <cellStyle name="Moeda 5 7 5 3 3" xfId="9675"/>
    <cellStyle name="Moeda 5 7 5 4" xfId="5006"/>
    <cellStyle name="Moeda 5 7 5 4 2" xfId="10496"/>
    <cellStyle name="Moeda 5 7 5 5" xfId="7481"/>
    <cellStyle name="Moeda 5 7 6" xfId="2958"/>
    <cellStyle name="Moeda 5 7 6 2" xfId="5424"/>
    <cellStyle name="Moeda 5 7 6 2 2" xfId="10914"/>
    <cellStyle name="Moeda 5 7 6 3" xfId="8448"/>
    <cellStyle name="Moeda 5 7 7" xfId="3781"/>
    <cellStyle name="Moeda 5 7 7 2" xfId="6247"/>
    <cellStyle name="Moeda 5 7 7 2 2" xfId="11737"/>
    <cellStyle name="Moeda 5 7 7 3" xfId="9271"/>
    <cellStyle name="Moeda 5 7 8" xfId="4602"/>
    <cellStyle name="Moeda 5 7 8 2" xfId="10092"/>
    <cellStyle name="Moeda 5 7 9" xfId="1624"/>
    <cellStyle name="Moeda 5 7 9 2" xfId="7474"/>
    <cellStyle name="Moeda 5 8" xfId="358"/>
    <cellStyle name="Moeda 5 8 10" xfId="872"/>
    <cellStyle name="Moeda 5 8 11" xfId="7382"/>
    <cellStyle name="Moeda 5 8 2" xfId="359"/>
    <cellStyle name="Moeda 5 8 2 2" xfId="1094"/>
    <cellStyle name="Moeda 5 8 2 2 2" xfId="3561"/>
    <cellStyle name="Moeda 5 8 2 2 2 2" xfId="6027"/>
    <cellStyle name="Moeda 5 8 2 2 2 2 2" xfId="11517"/>
    <cellStyle name="Moeda 5 8 2 2 2 3" xfId="9051"/>
    <cellStyle name="Moeda 5 8 2 2 3" xfId="4384"/>
    <cellStyle name="Moeda 5 8 2 2 3 2" xfId="6850"/>
    <cellStyle name="Moeda 5 8 2 2 3 2 2" xfId="12340"/>
    <cellStyle name="Moeda 5 8 2 2 3 3" xfId="9874"/>
    <cellStyle name="Moeda 5 8 2 2 4" xfId="5205"/>
    <cellStyle name="Moeda 5 8 2 2 4 2" xfId="10695"/>
    <cellStyle name="Moeda 5 8 2 2 5" xfId="7484"/>
    <cellStyle name="Moeda 5 8 2 2 6" xfId="1634"/>
    <cellStyle name="Moeda 5 8 2 3" xfId="846"/>
    <cellStyle name="Moeda 5 8 2 3 2" xfId="5623"/>
    <cellStyle name="Moeda 5 8 2 3 2 2" xfId="11113"/>
    <cellStyle name="Moeda 5 8 2 3 3" xfId="8647"/>
    <cellStyle name="Moeda 5 8 2 3 4" xfId="3157"/>
    <cellStyle name="Moeda 5 8 2 4" xfId="3980"/>
    <cellStyle name="Moeda 5 8 2 4 2" xfId="6446"/>
    <cellStyle name="Moeda 5 8 2 4 2 2" xfId="11936"/>
    <cellStyle name="Moeda 5 8 2 4 3" xfId="9470"/>
    <cellStyle name="Moeda 5 8 2 5" xfId="4801"/>
    <cellStyle name="Moeda 5 8 2 5 2" xfId="10291"/>
    <cellStyle name="Moeda 5 8 2 6" xfId="1633"/>
    <cellStyle name="Moeda 5 8 2 6 2" xfId="7483"/>
    <cellStyle name="Moeda 5 8 2 7" xfId="873"/>
    <cellStyle name="Moeda 5 8 2 8" xfId="7383"/>
    <cellStyle name="Moeda 5 8 3" xfId="1093"/>
    <cellStyle name="Moeda 5 8 3 2" xfId="1636"/>
    <cellStyle name="Moeda 5 8 3 2 2" xfId="3632"/>
    <cellStyle name="Moeda 5 8 3 2 2 2" xfId="6098"/>
    <cellStyle name="Moeda 5 8 3 2 2 2 2" xfId="11588"/>
    <cellStyle name="Moeda 5 8 3 2 2 3" xfId="9122"/>
    <cellStyle name="Moeda 5 8 3 2 3" xfId="4455"/>
    <cellStyle name="Moeda 5 8 3 2 3 2" xfId="6921"/>
    <cellStyle name="Moeda 5 8 3 2 3 2 2" xfId="12411"/>
    <cellStyle name="Moeda 5 8 3 2 3 3" xfId="9945"/>
    <cellStyle name="Moeda 5 8 3 2 4" xfId="5276"/>
    <cellStyle name="Moeda 5 8 3 2 4 2" xfId="10766"/>
    <cellStyle name="Moeda 5 8 3 2 5" xfId="7486"/>
    <cellStyle name="Moeda 5 8 3 3" xfId="3228"/>
    <cellStyle name="Moeda 5 8 3 3 2" xfId="5694"/>
    <cellStyle name="Moeda 5 8 3 3 2 2" xfId="11184"/>
    <cellStyle name="Moeda 5 8 3 3 3" xfId="8718"/>
    <cellStyle name="Moeda 5 8 3 4" xfId="4051"/>
    <cellStyle name="Moeda 5 8 3 4 2" xfId="6517"/>
    <cellStyle name="Moeda 5 8 3 4 2 2" xfId="12007"/>
    <cellStyle name="Moeda 5 8 3 4 3" xfId="9541"/>
    <cellStyle name="Moeda 5 8 3 5" xfId="4872"/>
    <cellStyle name="Moeda 5 8 3 5 2" xfId="10362"/>
    <cellStyle name="Moeda 5 8 3 6" xfId="7485"/>
    <cellStyle name="Moeda 5 8 3 7" xfId="1635"/>
    <cellStyle name="Moeda 5 8 4" xfId="845"/>
    <cellStyle name="Moeda 5 8 4 2" xfId="1638"/>
    <cellStyle name="Moeda 5 8 4 2 2" xfId="3664"/>
    <cellStyle name="Moeda 5 8 4 2 2 2" xfId="6130"/>
    <cellStyle name="Moeda 5 8 4 2 2 2 2" xfId="11620"/>
    <cellStyle name="Moeda 5 8 4 2 2 3" xfId="9154"/>
    <cellStyle name="Moeda 5 8 4 2 3" xfId="4487"/>
    <cellStyle name="Moeda 5 8 4 2 3 2" xfId="6953"/>
    <cellStyle name="Moeda 5 8 4 2 3 2 2" xfId="12443"/>
    <cellStyle name="Moeda 5 8 4 2 3 3" xfId="9977"/>
    <cellStyle name="Moeda 5 8 4 2 4" xfId="5308"/>
    <cellStyle name="Moeda 5 8 4 2 4 2" xfId="10798"/>
    <cellStyle name="Moeda 5 8 4 2 5" xfId="7488"/>
    <cellStyle name="Moeda 5 8 4 3" xfId="3260"/>
    <cellStyle name="Moeda 5 8 4 3 2" xfId="5726"/>
    <cellStyle name="Moeda 5 8 4 3 2 2" xfId="11216"/>
    <cellStyle name="Moeda 5 8 4 3 3" xfId="8750"/>
    <cellStyle name="Moeda 5 8 4 4" xfId="4083"/>
    <cellStyle name="Moeda 5 8 4 4 2" xfId="6549"/>
    <cellStyle name="Moeda 5 8 4 4 2 2" xfId="12039"/>
    <cellStyle name="Moeda 5 8 4 4 3" xfId="9573"/>
    <cellStyle name="Moeda 5 8 4 5" xfId="4904"/>
    <cellStyle name="Moeda 5 8 4 5 2" xfId="10394"/>
    <cellStyle name="Moeda 5 8 4 6" xfId="7487"/>
    <cellStyle name="Moeda 5 8 4 7" xfId="1637"/>
    <cellStyle name="Moeda 5 8 5" xfId="1639"/>
    <cellStyle name="Moeda 5 8 5 2" xfId="3364"/>
    <cellStyle name="Moeda 5 8 5 2 2" xfId="5830"/>
    <cellStyle name="Moeda 5 8 5 2 2 2" xfId="11320"/>
    <cellStyle name="Moeda 5 8 5 2 3" xfId="8854"/>
    <cellStyle name="Moeda 5 8 5 3" xfId="4187"/>
    <cellStyle name="Moeda 5 8 5 3 2" xfId="6653"/>
    <cellStyle name="Moeda 5 8 5 3 2 2" xfId="12143"/>
    <cellStyle name="Moeda 5 8 5 3 3" xfId="9677"/>
    <cellStyle name="Moeda 5 8 5 4" xfId="5008"/>
    <cellStyle name="Moeda 5 8 5 4 2" xfId="10498"/>
    <cellStyle name="Moeda 5 8 5 5" xfId="7489"/>
    <cellStyle name="Moeda 5 8 6" xfId="2960"/>
    <cellStyle name="Moeda 5 8 6 2" xfId="5426"/>
    <cellStyle name="Moeda 5 8 6 2 2" xfId="10916"/>
    <cellStyle name="Moeda 5 8 6 3" xfId="8450"/>
    <cellStyle name="Moeda 5 8 7" xfId="3783"/>
    <cellStyle name="Moeda 5 8 7 2" xfId="6249"/>
    <cellStyle name="Moeda 5 8 7 2 2" xfId="11739"/>
    <cellStyle name="Moeda 5 8 7 3" xfId="9273"/>
    <cellStyle name="Moeda 5 8 8" xfId="4604"/>
    <cellStyle name="Moeda 5 8 8 2" xfId="10094"/>
    <cellStyle name="Moeda 5 8 9" xfId="1632"/>
    <cellStyle name="Moeda 5 8 9 2" xfId="7482"/>
    <cellStyle name="Moeda 5 9" xfId="360"/>
    <cellStyle name="Moeda 5 9 10" xfId="874"/>
    <cellStyle name="Moeda 5 9 11" xfId="7384"/>
    <cellStyle name="Moeda 5 9 2" xfId="1095"/>
    <cellStyle name="Moeda 5 9 2 2" xfId="1642"/>
    <cellStyle name="Moeda 5 9 2 2 2" xfId="3563"/>
    <cellStyle name="Moeda 5 9 2 2 2 2" xfId="6029"/>
    <cellStyle name="Moeda 5 9 2 2 2 2 2" xfId="11519"/>
    <cellStyle name="Moeda 5 9 2 2 2 3" xfId="9053"/>
    <cellStyle name="Moeda 5 9 2 2 3" xfId="4386"/>
    <cellStyle name="Moeda 5 9 2 2 3 2" xfId="6852"/>
    <cellStyle name="Moeda 5 9 2 2 3 2 2" xfId="12342"/>
    <cellStyle name="Moeda 5 9 2 2 3 3" xfId="9876"/>
    <cellStyle name="Moeda 5 9 2 2 4" xfId="5207"/>
    <cellStyle name="Moeda 5 9 2 2 4 2" xfId="10697"/>
    <cellStyle name="Moeda 5 9 2 2 5" xfId="7492"/>
    <cellStyle name="Moeda 5 9 2 3" xfId="3159"/>
    <cellStyle name="Moeda 5 9 2 3 2" xfId="5625"/>
    <cellStyle name="Moeda 5 9 2 3 2 2" xfId="11115"/>
    <cellStyle name="Moeda 5 9 2 3 3" xfId="8649"/>
    <cellStyle name="Moeda 5 9 2 4" xfId="3982"/>
    <cellStyle name="Moeda 5 9 2 4 2" xfId="6448"/>
    <cellStyle name="Moeda 5 9 2 4 2 2" xfId="11938"/>
    <cellStyle name="Moeda 5 9 2 4 3" xfId="9472"/>
    <cellStyle name="Moeda 5 9 2 5" xfId="4803"/>
    <cellStyle name="Moeda 5 9 2 5 2" xfId="10293"/>
    <cellStyle name="Moeda 5 9 2 6" xfId="7491"/>
    <cellStyle name="Moeda 5 9 2 7" xfId="1641"/>
    <cellStyle name="Moeda 5 9 3" xfId="847"/>
    <cellStyle name="Moeda 5 9 3 2" xfId="1644"/>
    <cellStyle name="Moeda 5 9 3 2 2" xfId="3634"/>
    <cellStyle name="Moeda 5 9 3 2 2 2" xfId="6100"/>
    <cellStyle name="Moeda 5 9 3 2 2 2 2" xfId="11590"/>
    <cellStyle name="Moeda 5 9 3 2 2 3" xfId="9124"/>
    <cellStyle name="Moeda 5 9 3 2 3" xfId="4457"/>
    <cellStyle name="Moeda 5 9 3 2 3 2" xfId="6923"/>
    <cellStyle name="Moeda 5 9 3 2 3 2 2" xfId="12413"/>
    <cellStyle name="Moeda 5 9 3 2 3 3" xfId="9947"/>
    <cellStyle name="Moeda 5 9 3 2 4" xfId="5278"/>
    <cellStyle name="Moeda 5 9 3 2 4 2" xfId="10768"/>
    <cellStyle name="Moeda 5 9 3 2 5" xfId="7494"/>
    <cellStyle name="Moeda 5 9 3 3" xfId="3230"/>
    <cellStyle name="Moeda 5 9 3 3 2" xfId="5696"/>
    <cellStyle name="Moeda 5 9 3 3 2 2" xfId="11186"/>
    <cellStyle name="Moeda 5 9 3 3 3" xfId="8720"/>
    <cellStyle name="Moeda 5 9 3 4" xfId="4053"/>
    <cellStyle name="Moeda 5 9 3 4 2" xfId="6519"/>
    <cellStyle name="Moeda 5 9 3 4 2 2" xfId="12009"/>
    <cellStyle name="Moeda 5 9 3 4 3" xfId="9543"/>
    <cellStyle name="Moeda 5 9 3 5" xfId="4874"/>
    <cellStyle name="Moeda 5 9 3 5 2" xfId="10364"/>
    <cellStyle name="Moeda 5 9 3 6" xfId="7493"/>
    <cellStyle name="Moeda 5 9 3 7" xfId="1643"/>
    <cellStyle name="Moeda 5 9 4" xfId="1645"/>
    <cellStyle name="Moeda 5 9 4 2" xfId="1646"/>
    <cellStyle name="Moeda 5 9 4 2 2" xfId="3666"/>
    <cellStyle name="Moeda 5 9 4 2 2 2" xfId="6132"/>
    <cellStyle name="Moeda 5 9 4 2 2 2 2" xfId="11622"/>
    <cellStyle name="Moeda 5 9 4 2 2 3" xfId="9156"/>
    <cellStyle name="Moeda 5 9 4 2 3" xfId="4489"/>
    <cellStyle name="Moeda 5 9 4 2 3 2" xfId="6955"/>
    <cellStyle name="Moeda 5 9 4 2 3 2 2" xfId="12445"/>
    <cellStyle name="Moeda 5 9 4 2 3 3" xfId="9979"/>
    <cellStyle name="Moeda 5 9 4 2 4" xfId="5310"/>
    <cellStyle name="Moeda 5 9 4 2 4 2" xfId="10800"/>
    <cellStyle name="Moeda 5 9 4 2 5" xfId="7496"/>
    <cellStyle name="Moeda 5 9 4 3" xfId="3262"/>
    <cellStyle name="Moeda 5 9 4 3 2" xfId="5728"/>
    <cellStyle name="Moeda 5 9 4 3 2 2" xfId="11218"/>
    <cellStyle name="Moeda 5 9 4 3 3" xfId="8752"/>
    <cellStyle name="Moeda 5 9 4 4" xfId="4085"/>
    <cellStyle name="Moeda 5 9 4 4 2" xfId="6551"/>
    <cellStyle name="Moeda 5 9 4 4 2 2" xfId="12041"/>
    <cellStyle name="Moeda 5 9 4 4 3" xfId="9575"/>
    <cellStyle name="Moeda 5 9 4 5" xfId="4906"/>
    <cellStyle name="Moeda 5 9 4 5 2" xfId="10396"/>
    <cellStyle name="Moeda 5 9 4 6" xfId="7495"/>
    <cellStyle name="Moeda 5 9 5" xfId="1647"/>
    <cellStyle name="Moeda 5 9 5 2" xfId="3366"/>
    <cellStyle name="Moeda 5 9 5 2 2" xfId="5832"/>
    <cellStyle name="Moeda 5 9 5 2 2 2" xfId="11322"/>
    <cellStyle name="Moeda 5 9 5 2 3" xfId="8856"/>
    <cellStyle name="Moeda 5 9 5 3" xfId="4189"/>
    <cellStyle name="Moeda 5 9 5 3 2" xfId="6655"/>
    <cellStyle name="Moeda 5 9 5 3 2 2" xfId="12145"/>
    <cellStyle name="Moeda 5 9 5 3 3" xfId="9679"/>
    <cellStyle name="Moeda 5 9 5 4" xfId="5010"/>
    <cellStyle name="Moeda 5 9 5 4 2" xfId="10500"/>
    <cellStyle name="Moeda 5 9 5 5" xfId="7497"/>
    <cellStyle name="Moeda 5 9 6" xfId="2962"/>
    <cellStyle name="Moeda 5 9 6 2" xfId="5428"/>
    <cellStyle name="Moeda 5 9 6 2 2" xfId="10918"/>
    <cellStyle name="Moeda 5 9 6 3" xfId="8452"/>
    <cellStyle name="Moeda 5 9 7" xfId="3785"/>
    <cellStyle name="Moeda 5 9 7 2" xfId="6251"/>
    <cellStyle name="Moeda 5 9 7 2 2" xfId="11741"/>
    <cellStyle name="Moeda 5 9 7 3" xfId="9275"/>
    <cellStyle name="Moeda 5 9 8" xfId="4606"/>
    <cellStyle name="Moeda 5 9 8 2" xfId="10096"/>
    <cellStyle name="Moeda 5 9 9" xfId="1640"/>
    <cellStyle name="Moeda 5 9 9 2" xfId="7490"/>
    <cellStyle name="Moeda 5_AQPNG_ORC_R01_2013_11_22(OBRA COMPLETA) 29112013-2" xfId="361"/>
    <cellStyle name="Moeda 6" xfId="362"/>
    <cellStyle name="Moeda 6 10" xfId="1648"/>
    <cellStyle name="Moeda 6 11" xfId="12624"/>
    <cellStyle name="Moeda 6 2" xfId="363"/>
    <cellStyle name="Moeda 6 2 2" xfId="364"/>
    <cellStyle name="Moeda 6 2 2 2" xfId="1097"/>
    <cellStyle name="Moeda 6 2 2 3" xfId="849"/>
    <cellStyle name="Moeda 6 2 3" xfId="1096"/>
    <cellStyle name="Moeda 6 2 4" xfId="848"/>
    <cellStyle name="Moeda 6 2 5" xfId="12799"/>
    <cellStyle name="Moeda 6 3" xfId="365"/>
    <cellStyle name="Moeda 6 3 2" xfId="1098"/>
    <cellStyle name="Moeda 6 3 3" xfId="850"/>
    <cellStyle name="Moeda 6 3 4" xfId="12823"/>
    <cellStyle name="Moeda 6 4" xfId="366"/>
    <cellStyle name="Moeda 6 4 2" xfId="1099"/>
    <cellStyle name="Moeda 6 4 3" xfId="851"/>
    <cellStyle name="Moeda 6 5" xfId="1649"/>
    <cellStyle name="Moeda 6 6" xfId="1650"/>
    <cellStyle name="Moeda 6 7" xfId="1651"/>
    <cellStyle name="Moeda 6 8" xfId="1652"/>
    <cellStyle name="Moeda 6 9" xfId="1653"/>
    <cellStyle name="Moeda 6_AQPNG_ORC_R01_2013_11_22(OBRA COMPLETA) 29112013-2" xfId="367"/>
    <cellStyle name="Moeda 7" xfId="368"/>
    <cellStyle name="Moeda 7 2" xfId="369"/>
    <cellStyle name="Moeda 7 2 2" xfId="1101"/>
    <cellStyle name="Moeda 7 2 3" xfId="853"/>
    <cellStyle name="Moeda 7 3" xfId="1100"/>
    <cellStyle name="Moeda 7 3 2" xfId="7498"/>
    <cellStyle name="Moeda 7 3 3" xfId="1654"/>
    <cellStyle name="Moeda 7 4" xfId="852"/>
    <cellStyle name="Moeda 7 5" xfId="12803"/>
    <cellStyle name="Moeda 8" xfId="370"/>
    <cellStyle name="Moeda 8 2" xfId="371"/>
    <cellStyle name="Moeda 8 2 2" xfId="1103"/>
    <cellStyle name="Moeda 8 2 3" xfId="855"/>
    <cellStyle name="Moeda 8 3" xfId="1102"/>
    <cellStyle name="Moeda 8 3 2" xfId="7499"/>
    <cellStyle name="Moeda 8 3 3" xfId="1655"/>
    <cellStyle name="Moeda 8 4" xfId="854"/>
    <cellStyle name="Moeda 9" xfId="372"/>
    <cellStyle name="Moeda 9 2" xfId="1104"/>
    <cellStyle name="Moeda 9 3" xfId="856"/>
    <cellStyle name="Moeda 9 3 2" xfId="7500"/>
    <cellStyle name="Moeda 9 3 3" xfId="1656"/>
    <cellStyle name="Moeda0" xfId="1657"/>
    <cellStyle name="Moneda [0]_10 AVERIAS MASIVAS + ANT" xfId="373"/>
    <cellStyle name="Moneda_10 AVERIAS MASIVAS + ANT" xfId="374"/>
    <cellStyle name="Monetario" xfId="375"/>
    <cellStyle name="Monetario 2" xfId="1658"/>
    <cellStyle name="mpenho" xfId="1659"/>
    <cellStyle name="mpenho 2" xfId="1660"/>
    <cellStyle name="mpenho 3" xfId="1661"/>
    <cellStyle name="Neutra 2" xfId="376"/>
    <cellStyle name="Neutra 2 2" xfId="1663"/>
    <cellStyle name="Neutra 2 2 2" xfId="2814"/>
    <cellStyle name="Neutra 2 3" xfId="2815"/>
    <cellStyle name="Neutra 2 4" xfId="1662"/>
    <cellStyle name="Neutra 2 5" xfId="1256"/>
    <cellStyle name="Neutra 2 6" xfId="12625"/>
    <cellStyle name="Neutra 3" xfId="377"/>
    <cellStyle name="Neutra 3 2" xfId="1664"/>
    <cellStyle name="Neutra 3 3" xfId="12626"/>
    <cellStyle name="Neutra 4" xfId="7290"/>
    <cellStyle name="Neutral" xfId="12627"/>
    <cellStyle name="Neutro" xfId="378"/>
    <cellStyle name="Neutro 2" xfId="379"/>
    <cellStyle name="Neutro 3" xfId="1665"/>
    <cellStyle name="no dec" xfId="380"/>
    <cellStyle name="Normal" xfId="0" builtinId="0"/>
    <cellStyle name="Normal - Style1" xfId="381"/>
    <cellStyle name="Normal 10" xfId="382"/>
    <cellStyle name="Normal 10 10" xfId="1666"/>
    <cellStyle name="Normal 10 11" xfId="12515"/>
    <cellStyle name="Normal 10 2" xfId="383"/>
    <cellStyle name="Normal 10 2 2" xfId="1667"/>
    <cellStyle name="Normal 10 2 2 2" xfId="12796"/>
    <cellStyle name="Normal 10 2 3" xfId="12520"/>
    <cellStyle name="Normal 10 3" xfId="384"/>
    <cellStyle name="Normal 10 3 2" xfId="385"/>
    <cellStyle name="Normal 10 3 3" xfId="1668"/>
    <cellStyle name="Normal 10 3 4" xfId="12628"/>
    <cellStyle name="Normal 10 4" xfId="386"/>
    <cellStyle name="Normal 10 4 2" xfId="1669"/>
    <cellStyle name="Normal 10 5" xfId="387"/>
    <cellStyle name="Normal 10 5 2" xfId="1670"/>
    <cellStyle name="Normal 10 6" xfId="1671"/>
    <cellStyle name="Normal 10 7" xfId="1672"/>
    <cellStyle name="Normal 10 8" xfId="1673"/>
    <cellStyle name="Normal 10 9" xfId="1674"/>
    <cellStyle name="Normal 10_AQPNG_ORC_R01_2013_11_22(OBRA COMPLETA) 29112013-2" xfId="388"/>
    <cellStyle name="Normal 11" xfId="389"/>
    <cellStyle name="Normal 11 10" xfId="12629"/>
    <cellStyle name="Normal 11 2" xfId="390"/>
    <cellStyle name="Normal 11 2 2" xfId="391"/>
    <cellStyle name="Normal 11 2 3" xfId="1675"/>
    <cellStyle name="Normal 11 2 4" xfId="12630"/>
    <cellStyle name="Normal 11 3" xfId="392"/>
    <cellStyle name="Normal 11 3 10" xfId="1676"/>
    <cellStyle name="Normal 11 3 10 2" xfId="7501"/>
    <cellStyle name="Normal 11 3 2" xfId="1677"/>
    <cellStyle name="Normal 11 3 2 2" xfId="1678"/>
    <cellStyle name="Normal 11 3 2 2 2" xfId="1679"/>
    <cellStyle name="Normal 11 3 2 2 2 2" xfId="3523"/>
    <cellStyle name="Normal 11 3 2 2 2 2 2" xfId="5989"/>
    <cellStyle name="Normal 11 3 2 2 2 2 2 2" xfId="11479"/>
    <cellStyle name="Normal 11 3 2 2 2 2 3" xfId="9013"/>
    <cellStyle name="Normal 11 3 2 2 2 3" xfId="4346"/>
    <cellStyle name="Normal 11 3 2 2 2 3 2" xfId="6812"/>
    <cellStyle name="Normal 11 3 2 2 2 3 2 2" xfId="12302"/>
    <cellStyle name="Normal 11 3 2 2 2 3 3" xfId="9836"/>
    <cellStyle name="Normal 11 3 2 2 2 4" xfId="5167"/>
    <cellStyle name="Normal 11 3 2 2 2 4 2" xfId="10657"/>
    <cellStyle name="Normal 11 3 2 2 2 5" xfId="7504"/>
    <cellStyle name="Normal 11 3 2 2 3" xfId="3119"/>
    <cellStyle name="Normal 11 3 2 2 3 2" xfId="5585"/>
    <cellStyle name="Normal 11 3 2 2 3 2 2" xfId="11075"/>
    <cellStyle name="Normal 11 3 2 2 3 3" xfId="8609"/>
    <cellStyle name="Normal 11 3 2 2 4" xfId="3942"/>
    <cellStyle name="Normal 11 3 2 2 4 2" xfId="6408"/>
    <cellStyle name="Normal 11 3 2 2 4 2 2" xfId="11898"/>
    <cellStyle name="Normal 11 3 2 2 4 3" xfId="9432"/>
    <cellStyle name="Normal 11 3 2 2 5" xfId="4763"/>
    <cellStyle name="Normal 11 3 2 2 5 2" xfId="10253"/>
    <cellStyle name="Normal 11 3 2 2 6" xfId="7503"/>
    <cellStyle name="Normal 11 3 2 2_Plan3" xfId="7167"/>
    <cellStyle name="Normal 11 3 2 3" xfId="1680"/>
    <cellStyle name="Normal 11 3 2 3 2" xfId="1681"/>
    <cellStyle name="Normal 11 3 2 3 2 2" xfId="3594"/>
    <cellStyle name="Normal 11 3 2 3 2 2 2" xfId="6060"/>
    <cellStyle name="Normal 11 3 2 3 2 2 2 2" xfId="11550"/>
    <cellStyle name="Normal 11 3 2 3 2 2 3" xfId="9084"/>
    <cellStyle name="Normal 11 3 2 3 2 3" xfId="4417"/>
    <cellStyle name="Normal 11 3 2 3 2 3 2" xfId="6883"/>
    <cellStyle name="Normal 11 3 2 3 2 3 2 2" xfId="12373"/>
    <cellStyle name="Normal 11 3 2 3 2 3 3" xfId="9907"/>
    <cellStyle name="Normal 11 3 2 3 2 4" xfId="5238"/>
    <cellStyle name="Normal 11 3 2 3 2 4 2" xfId="10728"/>
    <cellStyle name="Normal 11 3 2 3 2 5" xfId="7506"/>
    <cellStyle name="Normal 11 3 2 3 3" xfId="3190"/>
    <cellStyle name="Normal 11 3 2 3 3 2" xfId="5656"/>
    <cellStyle name="Normal 11 3 2 3 3 2 2" xfId="11146"/>
    <cellStyle name="Normal 11 3 2 3 3 3" xfId="8680"/>
    <cellStyle name="Normal 11 3 2 3 4" xfId="4013"/>
    <cellStyle name="Normal 11 3 2 3 4 2" xfId="6479"/>
    <cellStyle name="Normal 11 3 2 3 4 2 2" xfId="11969"/>
    <cellStyle name="Normal 11 3 2 3 4 3" xfId="9503"/>
    <cellStyle name="Normal 11 3 2 3 5" xfId="4834"/>
    <cellStyle name="Normal 11 3 2 3 5 2" xfId="10324"/>
    <cellStyle name="Normal 11 3 2 3 6" xfId="7505"/>
    <cellStyle name="Normal 11 3 2 3_Plan3" xfId="7159"/>
    <cellStyle name="Normal 11 3 2 4" xfId="1682"/>
    <cellStyle name="Normal 11 3 2 4 2" xfId="1683"/>
    <cellStyle name="Normal 11 3 2 4 2 2" xfId="3390"/>
    <cellStyle name="Normal 11 3 2 4 2 2 2" xfId="5856"/>
    <cellStyle name="Normal 11 3 2 4 2 2 2 2" xfId="11346"/>
    <cellStyle name="Normal 11 3 2 4 2 2 3" xfId="8880"/>
    <cellStyle name="Normal 11 3 2 4 2 3" xfId="4213"/>
    <cellStyle name="Normal 11 3 2 4 2 3 2" xfId="6679"/>
    <cellStyle name="Normal 11 3 2 4 2 3 2 2" xfId="12169"/>
    <cellStyle name="Normal 11 3 2 4 2 3 3" xfId="9703"/>
    <cellStyle name="Normal 11 3 2 4 2 4" xfId="5034"/>
    <cellStyle name="Normal 11 3 2 4 2 4 2" xfId="10524"/>
    <cellStyle name="Normal 11 3 2 4 2 5" xfId="7508"/>
    <cellStyle name="Normal 11 3 2 4 3" xfId="2986"/>
    <cellStyle name="Normal 11 3 2 4 3 2" xfId="5452"/>
    <cellStyle name="Normal 11 3 2 4 3 2 2" xfId="10942"/>
    <cellStyle name="Normal 11 3 2 4 3 3" xfId="8476"/>
    <cellStyle name="Normal 11 3 2 4 4" xfId="3809"/>
    <cellStyle name="Normal 11 3 2 4 4 2" xfId="6275"/>
    <cellStyle name="Normal 11 3 2 4 4 2 2" xfId="11765"/>
    <cellStyle name="Normal 11 3 2 4 4 3" xfId="9299"/>
    <cellStyle name="Normal 11 3 2 4 5" xfId="4630"/>
    <cellStyle name="Normal 11 3 2 4 5 2" xfId="10120"/>
    <cellStyle name="Normal 11 3 2 4 6" xfId="7507"/>
    <cellStyle name="Normal 11 3 2 5" xfId="1684"/>
    <cellStyle name="Normal 11 3 2 5 2" xfId="3325"/>
    <cellStyle name="Normal 11 3 2 5 2 2" xfId="5791"/>
    <cellStyle name="Normal 11 3 2 5 2 2 2" xfId="11281"/>
    <cellStyle name="Normal 11 3 2 5 2 3" xfId="8815"/>
    <cellStyle name="Normal 11 3 2 5 3" xfId="4148"/>
    <cellStyle name="Normal 11 3 2 5 3 2" xfId="6614"/>
    <cellStyle name="Normal 11 3 2 5 3 2 2" xfId="12104"/>
    <cellStyle name="Normal 11 3 2 5 3 3" xfId="9638"/>
    <cellStyle name="Normal 11 3 2 5 4" xfId="4969"/>
    <cellStyle name="Normal 11 3 2 5 4 2" xfId="10459"/>
    <cellStyle name="Normal 11 3 2 5 5" xfId="7509"/>
    <cellStyle name="Normal 11 3 2 6" xfId="2921"/>
    <cellStyle name="Normal 11 3 2 6 2" xfId="5387"/>
    <cellStyle name="Normal 11 3 2 6 2 2" xfId="10877"/>
    <cellStyle name="Normal 11 3 2 6 3" xfId="8411"/>
    <cellStyle name="Normal 11 3 2 7" xfId="3744"/>
    <cellStyle name="Normal 11 3 2 7 2" xfId="6210"/>
    <cellStyle name="Normal 11 3 2 7 2 2" xfId="11700"/>
    <cellStyle name="Normal 11 3 2 7 3" xfId="9234"/>
    <cellStyle name="Normal 11 3 2 8" xfId="4565"/>
    <cellStyle name="Normal 11 3 2 8 2" xfId="10055"/>
    <cellStyle name="Normal 11 3 2 9" xfId="7502"/>
    <cellStyle name="Normal 11 3 2_Plan3" xfId="7109"/>
    <cellStyle name="Normal 11 3 3" xfId="1685"/>
    <cellStyle name="Normal 11 3 3 2" xfId="1686"/>
    <cellStyle name="Normal 11 3 3 2 2" xfId="3422"/>
    <cellStyle name="Normal 11 3 3 2 2 2" xfId="5888"/>
    <cellStyle name="Normal 11 3 3 2 2 2 2" xfId="11378"/>
    <cellStyle name="Normal 11 3 3 2 2 3" xfId="8912"/>
    <cellStyle name="Normal 11 3 3 2 3" xfId="4245"/>
    <cellStyle name="Normal 11 3 3 2 3 2" xfId="6711"/>
    <cellStyle name="Normal 11 3 3 2 3 2 2" xfId="12201"/>
    <cellStyle name="Normal 11 3 3 2 3 3" xfId="9735"/>
    <cellStyle name="Normal 11 3 3 2 4" xfId="5066"/>
    <cellStyle name="Normal 11 3 3 2 4 2" xfId="10556"/>
    <cellStyle name="Normal 11 3 3 2 5" xfId="7511"/>
    <cellStyle name="Normal 11 3 3 3" xfId="3018"/>
    <cellStyle name="Normal 11 3 3 3 2" xfId="5484"/>
    <cellStyle name="Normal 11 3 3 3 2 2" xfId="10974"/>
    <cellStyle name="Normal 11 3 3 3 3" xfId="8508"/>
    <cellStyle name="Normal 11 3 3 4" xfId="3841"/>
    <cellStyle name="Normal 11 3 3 4 2" xfId="6307"/>
    <cellStyle name="Normal 11 3 3 4 2 2" xfId="11797"/>
    <cellStyle name="Normal 11 3 3 4 3" xfId="9331"/>
    <cellStyle name="Normal 11 3 3 5" xfId="4662"/>
    <cellStyle name="Normal 11 3 3 5 2" xfId="10152"/>
    <cellStyle name="Normal 11 3 3 6" xfId="7510"/>
    <cellStyle name="Normal 11 3 3_Plan3" xfId="7158"/>
    <cellStyle name="Normal 11 3 4" xfId="1687"/>
    <cellStyle name="Normal 11 3 4 2" xfId="1688"/>
    <cellStyle name="Normal 11 3 4 2 2" xfId="3368"/>
    <cellStyle name="Normal 11 3 4 2 2 2" xfId="5834"/>
    <cellStyle name="Normal 11 3 4 2 2 2 2" xfId="11324"/>
    <cellStyle name="Normal 11 3 4 2 2 3" xfId="8858"/>
    <cellStyle name="Normal 11 3 4 2 3" xfId="4191"/>
    <cellStyle name="Normal 11 3 4 2 3 2" xfId="6657"/>
    <cellStyle name="Normal 11 3 4 2 3 2 2" xfId="12147"/>
    <cellStyle name="Normal 11 3 4 2 3 3" xfId="9681"/>
    <cellStyle name="Normal 11 3 4 2 4" xfId="5012"/>
    <cellStyle name="Normal 11 3 4 2 4 2" xfId="10502"/>
    <cellStyle name="Normal 11 3 4 2 5" xfId="7513"/>
    <cellStyle name="Normal 11 3 4 3" xfId="2964"/>
    <cellStyle name="Normal 11 3 4 3 2" xfId="5430"/>
    <cellStyle name="Normal 11 3 4 3 2 2" xfId="10920"/>
    <cellStyle name="Normal 11 3 4 3 3" xfId="8454"/>
    <cellStyle name="Normal 11 3 4 4" xfId="3787"/>
    <cellStyle name="Normal 11 3 4 4 2" xfId="6253"/>
    <cellStyle name="Normal 11 3 4 4 2 2" xfId="11743"/>
    <cellStyle name="Normal 11 3 4 4 3" xfId="9277"/>
    <cellStyle name="Normal 11 3 4 5" xfId="4608"/>
    <cellStyle name="Normal 11 3 4 5 2" xfId="10098"/>
    <cellStyle name="Normal 11 3 4 6" xfId="7512"/>
    <cellStyle name="Normal 11 3 4_Plan3" xfId="7157"/>
    <cellStyle name="Normal 11 3 5" xfId="1689"/>
    <cellStyle name="Normal 11 3 5 2" xfId="1690"/>
    <cellStyle name="Normal 11 3 5 2 2" xfId="3578"/>
    <cellStyle name="Normal 11 3 5 2 2 2" xfId="6044"/>
    <cellStyle name="Normal 11 3 5 2 2 2 2" xfId="11534"/>
    <cellStyle name="Normal 11 3 5 2 2 3" xfId="9068"/>
    <cellStyle name="Normal 11 3 5 2 3" xfId="4401"/>
    <cellStyle name="Normal 11 3 5 2 3 2" xfId="6867"/>
    <cellStyle name="Normal 11 3 5 2 3 2 2" xfId="12357"/>
    <cellStyle name="Normal 11 3 5 2 3 3" xfId="9891"/>
    <cellStyle name="Normal 11 3 5 2 4" xfId="5222"/>
    <cellStyle name="Normal 11 3 5 2 4 2" xfId="10712"/>
    <cellStyle name="Normal 11 3 5 2 5" xfId="7515"/>
    <cellStyle name="Normal 11 3 5 3" xfId="3174"/>
    <cellStyle name="Normal 11 3 5 3 2" xfId="5640"/>
    <cellStyle name="Normal 11 3 5 3 2 2" xfId="11130"/>
    <cellStyle name="Normal 11 3 5 3 3" xfId="8664"/>
    <cellStyle name="Normal 11 3 5 4" xfId="3997"/>
    <cellStyle name="Normal 11 3 5 4 2" xfId="6463"/>
    <cellStyle name="Normal 11 3 5 4 2 2" xfId="11953"/>
    <cellStyle name="Normal 11 3 5 4 3" xfId="9487"/>
    <cellStyle name="Normal 11 3 5 5" xfId="4818"/>
    <cellStyle name="Normal 11 3 5 5 2" xfId="10308"/>
    <cellStyle name="Normal 11 3 5 6" xfId="7514"/>
    <cellStyle name="Normal 11 3 6" xfId="1691"/>
    <cellStyle name="Normal 11 3 6 2" xfId="3278"/>
    <cellStyle name="Normal 11 3 6 2 2" xfId="5744"/>
    <cellStyle name="Normal 11 3 6 2 2 2" xfId="11234"/>
    <cellStyle name="Normal 11 3 6 2 3" xfId="8768"/>
    <cellStyle name="Normal 11 3 6 3" xfId="4101"/>
    <cellStyle name="Normal 11 3 6 3 2" xfId="6567"/>
    <cellStyle name="Normal 11 3 6 3 2 2" xfId="12057"/>
    <cellStyle name="Normal 11 3 6 3 3" xfId="9591"/>
    <cellStyle name="Normal 11 3 6 4" xfId="4922"/>
    <cellStyle name="Normal 11 3 6 4 2" xfId="10412"/>
    <cellStyle name="Normal 11 3 6 5" xfId="7516"/>
    <cellStyle name="Normal 11 3 7" xfId="2876"/>
    <cellStyle name="Normal 11 3 7 2" xfId="5342"/>
    <cellStyle name="Normal 11 3 7 2 2" xfId="10832"/>
    <cellStyle name="Normal 11 3 7 3" xfId="8366"/>
    <cellStyle name="Normal 11 3 8" xfId="3698"/>
    <cellStyle name="Normal 11 3 8 2" xfId="6164"/>
    <cellStyle name="Normal 11 3 8 2 2" xfId="11654"/>
    <cellStyle name="Normal 11 3 8 3" xfId="9188"/>
    <cellStyle name="Normal 11 3 9" xfId="4520"/>
    <cellStyle name="Normal 11 3 9 2" xfId="10010"/>
    <cellStyle name="Normal 11 3_Plan3" xfId="7160"/>
    <cellStyle name="Normal 11 4" xfId="393"/>
    <cellStyle name="Normal 11 4 2" xfId="1692"/>
    <cellStyle name="Normal 11 5" xfId="394"/>
    <cellStyle name="Normal 11 5 2" xfId="1694"/>
    <cellStyle name="Normal 11 5 2 2" xfId="1695"/>
    <cellStyle name="Normal 11 5 2 2 2" xfId="3515"/>
    <cellStyle name="Normal 11 5 2 2 2 2" xfId="5981"/>
    <cellStyle name="Normal 11 5 2 2 2 2 2" xfId="11471"/>
    <cellStyle name="Normal 11 5 2 2 2 3" xfId="9005"/>
    <cellStyle name="Normal 11 5 2 2 3" xfId="4338"/>
    <cellStyle name="Normal 11 5 2 2 3 2" xfId="6804"/>
    <cellStyle name="Normal 11 5 2 2 3 2 2" xfId="12294"/>
    <cellStyle name="Normal 11 5 2 2 3 3" xfId="9828"/>
    <cellStyle name="Normal 11 5 2 2 4" xfId="5159"/>
    <cellStyle name="Normal 11 5 2 2 4 2" xfId="10649"/>
    <cellStyle name="Normal 11 5 2 2 5" xfId="7519"/>
    <cellStyle name="Normal 11 5 2 3" xfId="3111"/>
    <cellStyle name="Normal 11 5 2 3 2" xfId="5577"/>
    <cellStyle name="Normal 11 5 2 3 2 2" xfId="11067"/>
    <cellStyle name="Normal 11 5 2 3 3" xfId="8601"/>
    <cellStyle name="Normal 11 5 2 4" xfId="3934"/>
    <cellStyle name="Normal 11 5 2 4 2" xfId="6400"/>
    <cellStyle name="Normal 11 5 2 4 2 2" xfId="11890"/>
    <cellStyle name="Normal 11 5 2 4 3" xfId="9424"/>
    <cellStyle name="Normal 11 5 2 5" xfId="4755"/>
    <cellStyle name="Normal 11 5 2 5 2" xfId="10245"/>
    <cellStyle name="Normal 11 5 2 6" xfId="7518"/>
    <cellStyle name="Normal 11 5 2_Plan3" xfId="7067"/>
    <cellStyle name="Normal 11 5 3" xfId="1696"/>
    <cellStyle name="Normal 11 5 3 2" xfId="1697"/>
    <cellStyle name="Normal 11 5 3 2 2" xfId="3586"/>
    <cellStyle name="Normal 11 5 3 2 2 2" xfId="6052"/>
    <cellStyle name="Normal 11 5 3 2 2 2 2" xfId="11542"/>
    <cellStyle name="Normal 11 5 3 2 2 3" xfId="9076"/>
    <cellStyle name="Normal 11 5 3 2 3" xfId="4409"/>
    <cellStyle name="Normal 11 5 3 2 3 2" xfId="6875"/>
    <cellStyle name="Normal 11 5 3 2 3 2 2" xfId="12365"/>
    <cellStyle name="Normal 11 5 3 2 3 3" xfId="9899"/>
    <cellStyle name="Normal 11 5 3 2 4" xfId="5230"/>
    <cellStyle name="Normal 11 5 3 2 4 2" xfId="10720"/>
    <cellStyle name="Normal 11 5 3 2 5" xfId="7521"/>
    <cellStyle name="Normal 11 5 3 3" xfId="3182"/>
    <cellStyle name="Normal 11 5 3 3 2" xfId="5648"/>
    <cellStyle name="Normal 11 5 3 3 2 2" xfId="11138"/>
    <cellStyle name="Normal 11 5 3 3 3" xfId="8672"/>
    <cellStyle name="Normal 11 5 3 4" xfId="4005"/>
    <cellStyle name="Normal 11 5 3 4 2" xfId="6471"/>
    <cellStyle name="Normal 11 5 3 4 2 2" xfId="11961"/>
    <cellStyle name="Normal 11 5 3 4 3" xfId="9495"/>
    <cellStyle name="Normal 11 5 3 5" xfId="4826"/>
    <cellStyle name="Normal 11 5 3 5 2" xfId="10316"/>
    <cellStyle name="Normal 11 5 3 6" xfId="7520"/>
    <cellStyle name="Normal 11 5 3_Plan3" xfId="7066"/>
    <cellStyle name="Normal 11 5 4" xfId="1698"/>
    <cellStyle name="Normal 11 5 4 2" xfId="1699"/>
    <cellStyle name="Normal 11 5 4 2 2" xfId="3387"/>
    <cellStyle name="Normal 11 5 4 2 2 2" xfId="5853"/>
    <cellStyle name="Normal 11 5 4 2 2 2 2" xfId="11343"/>
    <cellStyle name="Normal 11 5 4 2 2 3" xfId="8877"/>
    <cellStyle name="Normal 11 5 4 2 3" xfId="4210"/>
    <cellStyle name="Normal 11 5 4 2 3 2" xfId="6676"/>
    <cellStyle name="Normal 11 5 4 2 3 2 2" xfId="12166"/>
    <cellStyle name="Normal 11 5 4 2 3 3" xfId="9700"/>
    <cellStyle name="Normal 11 5 4 2 4" xfId="5031"/>
    <cellStyle name="Normal 11 5 4 2 4 2" xfId="10521"/>
    <cellStyle name="Normal 11 5 4 2 5" xfId="7523"/>
    <cellStyle name="Normal 11 5 4 3" xfId="2983"/>
    <cellStyle name="Normal 11 5 4 3 2" xfId="5449"/>
    <cellStyle name="Normal 11 5 4 3 2 2" xfId="10939"/>
    <cellStyle name="Normal 11 5 4 3 3" xfId="8473"/>
    <cellStyle name="Normal 11 5 4 4" xfId="3806"/>
    <cellStyle name="Normal 11 5 4 4 2" xfId="6272"/>
    <cellStyle name="Normal 11 5 4 4 2 2" xfId="11762"/>
    <cellStyle name="Normal 11 5 4 4 3" xfId="9296"/>
    <cellStyle name="Normal 11 5 4 5" xfId="4627"/>
    <cellStyle name="Normal 11 5 4 5 2" xfId="10117"/>
    <cellStyle name="Normal 11 5 4 6" xfId="7522"/>
    <cellStyle name="Normal 11 5 5" xfId="1700"/>
    <cellStyle name="Normal 11 5 5 2" xfId="3317"/>
    <cellStyle name="Normal 11 5 5 2 2" xfId="5783"/>
    <cellStyle name="Normal 11 5 5 2 2 2" xfId="11273"/>
    <cellStyle name="Normal 11 5 5 2 3" xfId="8807"/>
    <cellStyle name="Normal 11 5 5 3" xfId="4140"/>
    <cellStyle name="Normal 11 5 5 3 2" xfId="6606"/>
    <cellStyle name="Normal 11 5 5 3 2 2" xfId="12096"/>
    <cellStyle name="Normal 11 5 5 3 3" xfId="9630"/>
    <cellStyle name="Normal 11 5 5 4" xfId="4961"/>
    <cellStyle name="Normal 11 5 5 4 2" xfId="10451"/>
    <cellStyle name="Normal 11 5 5 5" xfId="7524"/>
    <cellStyle name="Normal 11 5 6" xfId="2913"/>
    <cellStyle name="Normal 11 5 6 2" xfId="5379"/>
    <cellStyle name="Normal 11 5 6 2 2" xfId="10869"/>
    <cellStyle name="Normal 11 5 6 3" xfId="8403"/>
    <cellStyle name="Normal 11 5 7" xfId="3736"/>
    <cellStyle name="Normal 11 5 7 2" xfId="6202"/>
    <cellStyle name="Normal 11 5 7 2 2" xfId="11692"/>
    <cellStyle name="Normal 11 5 7 3" xfId="9226"/>
    <cellStyle name="Normal 11 5 8" xfId="4557"/>
    <cellStyle name="Normal 11 5 8 2" xfId="10047"/>
    <cellStyle name="Normal 11 5 9" xfId="1693"/>
    <cellStyle name="Normal 11 5 9 2" xfId="7517"/>
    <cellStyle name="Normal 11 5_Plan3" xfId="7156"/>
    <cellStyle name="Normal 11 6" xfId="1701"/>
    <cellStyle name="Normal 11 6 2" xfId="1702"/>
    <cellStyle name="Normal 11 6 2 2" xfId="1703"/>
    <cellStyle name="Normal 11 6 2 2 2" xfId="3411"/>
    <cellStyle name="Normal 11 6 2 2 2 2" xfId="5877"/>
    <cellStyle name="Normal 11 6 2 2 2 2 2" xfId="11367"/>
    <cellStyle name="Normal 11 6 2 2 2 3" xfId="8901"/>
    <cellStyle name="Normal 11 6 2 2 3" xfId="4234"/>
    <cellStyle name="Normal 11 6 2 2 3 2" xfId="6700"/>
    <cellStyle name="Normal 11 6 2 2 3 2 2" xfId="12190"/>
    <cellStyle name="Normal 11 6 2 2 3 3" xfId="9724"/>
    <cellStyle name="Normal 11 6 2 2 4" xfId="5055"/>
    <cellStyle name="Normal 11 6 2 2 4 2" xfId="10545"/>
    <cellStyle name="Normal 11 6 2 2 5" xfId="7527"/>
    <cellStyle name="Normal 11 6 2 3" xfId="3007"/>
    <cellStyle name="Normal 11 6 2 3 2" xfId="5473"/>
    <cellStyle name="Normal 11 6 2 3 2 2" xfId="10963"/>
    <cellStyle name="Normal 11 6 2 3 3" xfId="8497"/>
    <cellStyle name="Normal 11 6 2 4" xfId="3830"/>
    <cellStyle name="Normal 11 6 2 4 2" xfId="6296"/>
    <cellStyle name="Normal 11 6 2 4 2 2" xfId="11786"/>
    <cellStyle name="Normal 11 6 2 4 3" xfId="9320"/>
    <cellStyle name="Normal 11 6 2 5" xfId="4651"/>
    <cellStyle name="Normal 11 6 2 5 2" xfId="10141"/>
    <cellStyle name="Normal 11 6 2 6" xfId="7526"/>
    <cellStyle name="Normal 11 6 3" xfId="1704"/>
    <cellStyle name="Normal 11 6 3 2" xfId="1705"/>
    <cellStyle name="Normal 11 6 3 2 2" xfId="3402"/>
    <cellStyle name="Normal 11 6 3 2 2 2" xfId="5868"/>
    <cellStyle name="Normal 11 6 3 2 2 2 2" xfId="11358"/>
    <cellStyle name="Normal 11 6 3 2 2 3" xfId="8892"/>
    <cellStyle name="Normal 11 6 3 2 3" xfId="4225"/>
    <cellStyle name="Normal 11 6 3 2 3 2" xfId="6691"/>
    <cellStyle name="Normal 11 6 3 2 3 2 2" xfId="12181"/>
    <cellStyle name="Normal 11 6 3 2 3 3" xfId="9715"/>
    <cellStyle name="Normal 11 6 3 2 4" xfId="5046"/>
    <cellStyle name="Normal 11 6 3 2 4 2" xfId="10536"/>
    <cellStyle name="Normal 11 6 3 2 5" xfId="7529"/>
    <cellStyle name="Normal 11 6 3 3" xfId="2998"/>
    <cellStyle name="Normal 11 6 3 3 2" xfId="5464"/>
    <cellStyle name="Normal 11 6 3 3 2 2" xfId="10954"/>
    <cellStyle name="Normal 11 6 3 3 3" xfId="8488"/>
    <cellStyle name="Normal 11 6 3 4" xfId="3821"/>
    <cellStyle name="Normal 11 6 3 4 2" xfId="6287"/>
    <cellStyle name="Normal 11 6 3 4 2 2" xfId="11777"/>
    <cellStyle name="Normal 11 6 3 4 3" xfId="9311"/>
    <cellStyle name="Normal 11 6 3 5" xfId="4642"/>
    <cellStyle name="Normal 11 6 3 5 2" xfId="10132"/>
    <cellStyle name="Normal 11 6 3 6" xfId="7528"/>
    <cellStyle name="Normal 11 6 4" xfId="1706"/>
    <cellStyle name="Normal 11 6 4 2" xfId="1707"/>
    <cellStyle name="Normal 11 6 4 2 2" xfId="3409"/>
    <cellStyle name="Normal 11 6 4 2 2 2" xfId="5875"/>
    <cellStyle name="Normal 11 6 4 2 2 2 2" xfId="11365"/>
    <cellStyle name="Normal 11 6 4 2 2 3" xfId="8899"/>
    <cellStyle name="Normal 11 6 4 2 3" xfId="4232"/>
    <cellStyle name="Normal 11 6 4 2 3 2" xfId="6698"/>
    <cellStyle name="Normal 11 6 4 2 3 2 2" xfId="12188"/>
    <cellStyle name="Normal 11 6 4 2 3 3" xfId="9722"/>
    <cellStyle name="Normal 11 6 4 2 4" xfId="5053"/>
    <cellStyle name="Normal 11 6 4 2 4 2" xfId="10543"/>
    <cellStyle name="Normal 11 6 4 2 5" xfId="7531"/>
    <cellStyle name="Normal 11 6 4 3" xfId="3005"/>
    <cellStyle name="Normal 11 6 4 3 2" xfId="5471"/>
    <cellStyle name="Normal 11 6 4 3 2 2" xfId="10961"/>
    <cellStyle name="Normal 11 6 4 3 3" xfId="8495"/>
    <cellStyle name="Normal 11 6 4 4" xfId="3828"/>
    <cellStyle name="Normal 11 6 4 4 2" xfId="6294"/>
    <cellStyle name="Normal 11 6 4 4 2 2" xfId="11784"/>
    <cellStyle name="Normal 11 6 4 4 3" xfId="9318"/>
    <cellStyle name="Normal 11 6 4 5" xfId="4649"/>
    <cellStyle name="Normal 11 6 4 5 2" xfId="10139"/>
    <cellStyle name="Normal 11 6 4 6" xfId="7530"/>
    <cellStyle name="Normal 11 6 5" xfId="1708"/>
    <cellStyle name="Normal 11 6 5 2" xfId="3270"/>
    <cellStyle name="Normal 11 6 5 2 2" xfId="5736"/>
    <cellStyle name="Normal 11 6 5 2 2 2" xfId="11226"/>
    <cellStyle name="Normal 11 6 5 2 3" xfId="8760"/>
    <cellStyle name="Normal 11 6 5 3" xfId="4093"/>
    <cellStyle name="Normal 11 6 5 3 2" xfId="6559"/>
    <cellStyle name="Normal 11 6 5 3 2 2" xfId="12049"/>
    <cellStyle name="Normal 11 6 5 3 3" xfId="9583"/>
    <cellStyle name="Normal 11 6 5 4" xfId="4914"/>
    <cellStyle name="Normal 11 6 5 4 2" xfId="10404"/>
    <cellStyle name="Normal 11 6 5 5" xfId="7532"/>
    <cellStyle name="Normal 11 6 6" xfId="2868"/>
    <cellStyle name="Normal 11 6 6 2" xfId="5334"/>
    <cellStyle name="Normal 11 6 6 2 2" xfId="10824"/>
    <cellStyle name="Normal 11 6 6 3" xfId="8358"/>
    <cellStyle name="Normal 11 6 7" xfId="3690"/>
    <cellStyle name="Normal 11 6 7 2" xfId="6156"/>
    <cellStyle name="Normal 11 6 7 2 2" xfId="11646"/>
    <cellStyle name="Normal 11 6 7 3" xfId="9180"/>
    <cellStyle name="Normal 11 6 8" xfId="4512"/>
    <cellStyle name="Normal 11 6 8 2" xfId="10002"/>
    <cellStyle name="Normal 11 6 9" xfId="7525"/>
    <cellStyle name="Normal 11 6_Plan3" xfId="7065"/>
    <cellStyle name="Normal 11 7" xfId="6992"/>
    <cellStyle name="Normal 11 7 2" xfId="7253"/>
    <cellStyle name="Normal 11 7 2 2" xfId="12474"/>
    <cellStyle name="Normal 11 7 3" xfId="12467"/>
    <cellStyle name="Normal 11 7_Plan3" xfId="7155"/>
    <cellStyle name="Normal 11 8" xfId="7111"/>
    <cellStyle name="Normal 11 8 2" xfId="12471"/>
    <cellStyle name="Normal 11 9" xfId="1268"/>
    <cellStyle name="Normal 11_AQPNG_ORC_R01_2013_11_22(OBRA COMPLETA) 29112013-2" xfId="395"/>
    <cellStyle name="Normal 12" xfId="396"/>
    <cellStyle name="Normal 12 10" xfId="7361"/>
    <cellStyle name="Normal 12 11" xfId="12631"/>
    <cellStyle name="Normal 12 2" xfId="397"/>
    <cellStyle name="Normal 12 2 2" xfId="398"/>
    <cellStyle name="Normal 12 2 2 2" xfId="1106"/>
    <cellStyle name="Normal 12 2 2 3" xfId="858"/>
    <cellStyle name="Normal 12 2 3" xfId="399"/>
    <cellStyle name="Normal 12 2 3 2" xfId="1107"/>
    <cellStyle name="Normal 12 2 3 3" xfId="859"/>
    <cellStyle name="Normal 12 2 4" xfId="1105"/>
    <cellStyle name="Normal 12 2 5" xfId="857"/>
    <cellStyle name="Normal 12 2 6" xfId="12632"/>
    <cellStyle name="Normal 12 2_CÁLCULO DE HORAS - tabela MARÇO 2014" xfId="400"/>
    <cellStyle name="Normal 12 3" xfId="401"/>
    <cellStyle name="Normal 12 3 2" xfId="402"/>
    <cellStyle name="Normal 12 3 2 2" xfId="1109"/>
    <cellStyle name="Normal 12 3 2 3" xfId="861"/>
    <cellStyle name="Normal 12 3 3" xfId="1108"/>
    <cellStyle name="Normal 12 3 4" xfId="860"/>
    <cellStyle name="Normal 12 3_CÁLCULO DE HORAS - tabela MARÇO 2014" xfId="403"/>
    <cellStyle name="Normal 12 4" xfId="404"/>
    <cellStyle name="Normal 12 4 2" xfId="1110"/>
    <cellStyle name="Normal 12 4 3" xfId="862"/>
    <cellStyle name="Normal 12 5" xfId="405"/>
    <cellStyle name="Normal 12 5 2" xfId="1111"/>
    <cellStyle name="Normal 12 5 3" xfId="863"/>
    <cellStyle name="Normal 12 6" xfId="1272"/>
    <cellStyle name="Normal 12 7" xfId="1462"/>
    <cellStyle name="Normal 12 8" xfId="7349"/>
    <cellStyle name="Normal 12 9" xfId="7369"/>
    <cellStyle name="Normal 12_AQPNG_ORC_R01_2013_11_22(OBRA COMPLETA) 29112013-2" xfId="406"/>
    <cellStyle name="Normal 121" xfId="7327"/>
    <cellStyle name="Normal 121 2" xfId="12482"/>
    <cellStyle name="Normal 122" xfId="7328"/>
    <cellStyle name="Normal 122 2" xfId="12483"/>
    <cellStyle name="Normal 13" xfId="407"/>
    <cellStyle name="Normal 13 2" xfId="1709"/>
    <cellStyle name="Normal 13 2 2" xfId="12770"/>
    <cellStyle name="Normal 13 2 3" xfId="12769"/>
    <cellStyle name="Normal 13 3" xfId="12633"/>
    <cellStyle name="Normal 139" xfId="777"/>
    <cellStyle name="Normal 139 2" xfId="1212"/>
    <cellStyle name="Normal 139 3" xfId="1046"/>
    <cellStyle name="Normal 14" xfId="408"/>
    <cellStyle name="Normal 14 2" xfId="1711"/>
    <cellStyle name="Normal 14 3" xfId="1710"/>
    <cellStyle name="Normal 14 4" xfId="12634"/>
    <cellStyle name="Normal 15" xfId="409"/>
    <cellStyle name="Normal 15 2" xfId="1712"/>
    <cellStyle name="Normal 15 3" xfId="12635"/>
    <cellStyle name="Normal 16" xfId="410"/>
    <cellStyle name="Normal 16 2" xfId="1713"/>
    <cellStyle name="Normal 16 3" xfId="12636"/>
    <cellStyle name="Normal 16 5" xfId="12637"/>
    <cellStyle name="Normal 17" xfId="411"/>
    <cellStyle name="Normal 17 2" xfId="1714"/>
    <cellStyle name="Normal 17 3" xfId="12638"/>
    <cellStyle name="Normal 17 5" xfId="12639"/>
    <cellStyle name="Normal 174" xfId="12793"/>
    <cellStyle name="Normal 18" xfId="412"/>
    <cellStyle name="Normal 18 2" xfId="1715"/>
    <cellStyle name="Normal 18 3" xfId="12640"/>
    <cellStyle name="Normal 186" xfId="12801"/>
    <cellStyle name="Normal 19" xfId="413"/>
    <cellStyle name="Normal 19 2" xfId="1716"/>
    <cellStyle name="Normal 19 3" xfId="12641"/>
    <cellStyle name="Normal 2" xfId="414"/>
    <cellStyle name="Normal 2 10" xfId="1717"/>
    <cellStyle name="Normal 2 11" xfId="1718"/>
    <cellStyle name="Normal 2 11 2" xfId="1719"/>
    <cellStyle name="Normal 2 11 3" xfId="1720"/>
    <cellStyle name="Normal 2 11 4" xfId="1721"/>
    <cellStyle name="Normal 2 12" xfId="1722"/>
    <cellStyle name="Normal 2 13" xfId="1723"/>
    <cellStyle name="Normal 2 14" xfId="1724"/>
    <cellStyle name="Normal 2 15" xfId="1725"/>
    <cellStyle name="Normal 2 16" xfId="1726"/>
    <cellStyle name="Normal 2 17" xfId="1727"/>
    <cellStyle name="Normal 2 17 2" xfId="12642"/>
    <cellStyle name="Normal 2 18" xfId="1728"/>
    <cellStyle name="Normal 2 19" xfId="1283"/>
    <cellStyle name="Normal 2 19 2" xfId="1729"/>
    <cellStyle name="Normal 2 2" xfId="415"/>
    <cellStyle name="Normal 2 2 10" xfId="1730"/>
    <cellStyle name="Normal 2 2 11" xfId="1731"/>
    <cellStyle name="Normal 2 2 12" xfId="1732"/>
    <cellStyle name="Normal 2 2 13" xfId="1733"/>
    <cellStyle name="Normal 2 2 14" xfId="1734"/>
    <cellStyle name="Normal 2 2 15" xfId="1735"/>
    <cellStyle name="Normal 2 2 16" xfId="1736"/>
    <cellStyle name="Normal 2 2 17" xfId="1737"/>
    <cellStyle name="Normal 2 2 17 2" xfId="1738"/>
    <cellStyle name="Normal 2 2 18" xfId="1739"/>
    <cellStyle name="Normal 2 2 19" xfId="2816"/>
    <cellStyle name="Normal 2 2 19 2" xfId="3684"/>
    <cellStyle name="Normal 2 2 19 2 2" xfId="6150"/>
    <cellStyle name="Normal 2 2 19 2 2 2" xfId="11640"/>
    <cellStyle name="Normal 2 2 19 2 3" xfId="9174"/>
    <cellStyle name="Normal 2 2 19 3" xfId="4507"/>
    <cellStyle name="Normal 2 2 19 3 2" xfId="6973"/>
    <cellStyle name="Normal 2 2 19 3 2 2" xfId="12463"/>
    <cellStyle name="Normal 2 2 19 3 3" xfId="9997"/>
    <cellStyle name="Normal 2 2 19 4" xfId="5328"/>
    <cellStyle name="Normal 2 2 19 4 2" xfId="10818"/>
    <cellStyle name="Normal 2 2 19 5" xfId="8345"/>
    <cellStyle name="Normal 2 2 2" xfId="416"/>
    <cellStyle name="Normal 2 2 2 10" xfId="1740"/>
    <cellStyle name="Normal 2 2 2 11" xfId="1741"/>
    <cellStyle name="Normal 2 2 2 12" xfId="1742"/>
    <cellStyle name="Normal 2 2 2 13" xfId="1743"/>
    <cellStyle name="Normal 2 2 2 14" xfId="1744"/>
    <cellStyle name="Normal 2 2 2 14 2" xfId="1745"/>
    <cellStyle name="Normal 2 2 2 15" xfId="1746"/>
    <cellStyle name="Normal 2 2 2 16" xfId="979"/>
    <cellStyle name="Normal 2 2 2 17" xfId="12643"/>
    <cellStyle name="Normal 2 2 2 2" xfId="1747"/>
    <cellStyle name="Normal 2 2 2 2 10" xfId="1748"/>
    <cellStyle name="Normal 2 2 2 2 10 2" xfId="1749"/>
    <cellStyle name="Normal 2 2 2 2 10 2 2" xfId="3569"/>
    <cellStyle name="Normal 2 2 2 2 10 2 2 2" xfId="6035"/>
    <cellStyle name="Normal 2 2 2 2 10 2 2 2 2" xfId="11525"/>
    <cellStyle name="Normal 2 2 2 2 10 2 2 3" xfId="9059"/>
    <cellStyle name="Normal 2 2 2 2 10 2 3" xfId="4392"/>
    <cellStyle name="Normal 2 2 2 2 10 2 3 2" xfId="6858"/>
    <cellStyle name="Normal 2 2 2 2 10 2 3 2 2" xfId="12348"/>
    <cellStyle name="Normal 2 2 2 2 10 2 3 3" xfId="9882"/>
    <cellStyle name="Normal 2 2 2 2 10 2 4" xfId="5213"/>
    <cellStyle name="Normal 2 2 2 2 10 2 4 2" xfId="10703"/>
    <cellStyle name="Normal 2 2 2 2 10 2 5" xfId="7535"/>
    <cellStyle name="Normal 2 2 2 2 10 3" xfId="3165"/>
    <cellStyle name="Normal 2 2 2 2 10 3 2" xfId="5631"/>
    <cellStyle name="Normal 2 2 2 2 10 3 2 2" xfId="11121"/>
    <cellStyle name="Normal 2 2 2 2 10 3 3" xfId="8655"/>
    <cellStyle name="Normal 2 2 2 2 10 4" xfId="3988"/>
    <cellStyle name="Normal 2 2 2 2 10 4 2" xfId="6454"/>
    <cellStyle name="Normal 2 2 2 2 10 4 2 2" xfId="11944"/>
    <cellStyle name="Normal 2 2 2 2 10 4 3" xfId="9478"/>
    <cellStyle name="Normal 2 2 2 2 10 5" xfId="4809"/>
    <cellStyle name="Normal 2 2 2 2 10 5 2" xfId="10299"/>
    <cellStyle name="Normal 2 2 2 2 10 6" xfId="7534"/>
    <cellStyle name="Normal 2 2 2 2 11" xfId="1750"/>
    <cellStyle name="Normal 2 2 2 2 11 2" xfId="1751"/>
    <cellStyle name="Normal 2 2 2 2 11 2 2" xfId="1752"/>
    <cellStyle name="Normal 2 2 2 2 11 2 2 2" xfId="3669"/>
    <cellStyle name="Normal 2 2 2 2 11 2 2 2 2" xfId="6135"/>
    <cellStyle name="Normal 2 2 2 2 11 2 2 2 2 2" xfId="11625"/>
    <cellStyle name="Normal 2 2 2 2 11 2 2 2 3" xfId="9159"/>
    <cellStyle name="Normal 2 2 2 2 11 2 2 3" xfId="4492"/>
    <cellStyle name="Normal 2 2 2 2 11 2 2 3 2" xfId="6958"/>
    <cellStyle name="Normal 2 2 2 2 11 2 2 3 2 2" xfId="12448"/>
    <cellStyle name="Normal 2 2 2 2 11 2 2 3 3" xfId="9982"/>
    <cellStyle name="Normal 2 2 2 2 11 2 2 4" xfId="5313"/>
    <cellStyle name="Normal 2 2 2 2 11 2 2 4 2" xfId="10803"/>
    <cellStyle name="Normal 2 2 2 2 11 2 2 5" xfId="7537"/>
    <cellStyle name="Normal 2 2 2 2 11 2 3" xfId="3265"/>
    <cellStyle name="Normal 2 2 2 2 11 2 3 2" xfId="5731"/>
    <cellStyle name="Normal 2 2 2 2 11 2 3 2 2" xfId="11221"/>
    <cellStyle name="Normal 2 2 2 2 11 2 3 3" xfId="8755"/>
    <cellStyle name="Normal 2 2 2 2 11 2 4" xfId="4088"/>
    <cellStyle name="Normal 2 2 2 2 11 2 4 2" xfId="6554"/>
    <cellStyle name="Normal 2 2 2 2 11 2 4 2 2" xfId="12044"/>
    <cellStyle name="Normal 2 2 2 2 11 2 4 3" xfId="9578"/>
    <cellStyle name="Normal 2 2 2 2 11 2 5" xfId="4909"/>
    <cellStyle name="Normal 2 2 2 2 11 2 5 2" xfId="10399"/>
    <cellStyle name="Normal 2 2 2 2 11 2 6" xfId="7536"/>
    <cellStyle name="Normal 2 2 2 2 12" xfId="1753"/>
    <cellStyle name="Normal 2 2 2 2 13" xfId="1754"/>
    <cellStyle name="Normal 2 2 2 2 13 2" xfId="3290"/>
    <cellStyle name="Normal 2 2 2 2 13 2 2" xfId="5756"/>
    <cellStyle name="Normal 2 2 2 2 13 2 2 2" xfId="11246"/>
    <cellStyle name="Normal 2 2 2 2 13 2 3" xfId="8780"/>
    <cellStyle name="Normal 2 2 2 2 13 3" xfId="4113"/>
    <cellStyle name="Normal 2 2 2 2 13 3 2" xfId="6579"/>
    <cellStyle name="Normal 2 2 2 2 13 3 2 2" xfId="12069"/>
    <cellStyle name="Normal 2 2 2 2 13 3 3" xfId="9603"/>
    <cellStyle name="Normal 2 2 2 2 13 4" xfId="4934"/>
    <cellStyle name="Normal 2 2 2 2 13 4 2" xfId="10424"/>
    <cellStyle name="Normal 2 2 2 2 13 5" xfId="7538"/>
    <cellStyle name="Normal 2 2 2 2 14" xfId="2887"/>
    <cellStyle name="Normal 2 2 2 2 14 2" xfId="5353"/>
    <cellStyle name="Normal 2 2 2 2 14 2 2" xfId="10843"/>
    <cellStyle name="Normal 2 2 2 2 14 3" xfId="8377"/>
    <cellStyle name="Normal 2 2 2 2 15" xfId="3709"/>
    <cellStyle name="Normal 2 2 2 2 15 2" xfId="6175"/>
    <cellStyle name="Normal 2 2 2 2 15 2 2" xfId="11665"/>
    <cellStyle name="Normal 2 2 2 2 15 3" xfId="9199"/>
    <cellStyle name="Normal 2 2 2 2 16" xfId="4531"/>
    <cellStyle name="Normal 2 2 2 2 16 2" xfId="10021"/>
    <cellStyle name="Normal 2 2 2 2 17" xfId="7533"/>
    <cellStyle name="Normal 2 2 2 2 18" xfId="12644"/>
    <cellStyle name="Normal 2 2 2 2 2" xfId="1755"/>
    <cellStyle name="Normal 2 2 2 2 2 2" xfId="1756"/>
    <cellStyle name="Normal 2 2 2 2 2 2 2" xfId="1757"/>
    <cellStyle name="Normal 2 2 2 2 2 2 2 2" xfId="3476"/>
    <cellStyle name="Normal 2 2 2 2 2 2 2 2 2" xfId="5942"/>
    <cellStyle name="Normal 2 2 2 2 2 2 2 2 2 2" xfId="11432"/>
    <cellStyle name="Normal 2 2 2 2 2 2 2 2 3" xfId="8966"/>
    <cellStyle name="Normal 2 2 2 2 2 2 2 3" xfId="4299"/>
    <cellStyle name="Normal 2 2 2 2 2 2 2 3 2" xfId="6765"/>
    <cellStyle name="Normal 2 2 2 2 2 2 2 3 2 2" xfId="12255"/>
    <cellStyle name="Normal 2 2 2 2 2 2 2 3 3" xfId="9789"/>
    <cellStyle name="Normal 2 2 2 2 2 2 2 4" xfId="5120"/>
    <cellStyle name="Normal 2 2 2 2 2 2 2 4 2" xfId="10610"/>
    <cellStyle name="Normal 2 2 2 2 2 2 2 5" xfId="7541"/>
    <cellStyle name="Normal 2 2 2 2 2 2 3" xfId="3072"/>
    <cellStyle name="Normal 2 2 2 2 2 2 3 2" xfId="5538"/>
    <cellStyle name="Normal 2 2 2 2 2 2 3 2 2" xfId="11028"/>
    <cellStyle name="Normal 2 2 2 2 2 2 3 3" xfId="8562"/>
    <cellStyle name="Normal 2 2 2 2 2 2 4" xfId="3895"/>
    <cellStyle name="Normal 2 2 2 2 2 2 4 2" xfId="6361"/>
    <cellStyle name="Normal 2 2 2 2 2 2 4 2 2" xfId="11851"/>
    <cellStyle name="Normal 2 2 2 2 2 2 4 3" xfId="9385"/>
    <cellStyle name="Normal 2 2 2 2 2 2 5" xfId="4716"/>
    <cellStyle name="Normal 2 2 2 2 2 2 5 2" xfId="10206"/>
    <cellStyle name="Normal 2 2 2 2 2 2 6" xfId="7540"/>
    <cellStyle name="Normal 2 2 2 2 2 2_Plan3" xfId="7166"/>
    <cellStyle name="Normal 2 2 2 2 2 3" xfId="1758"/>
    <cellStyle name="Normal 2 2 2 2 2 3 2" xfId="1759"/>
    <cellStyle name="Normal 2 2 2 2 2 3 2 2" xfId="3450"/>
    <cellStyle name="Normal 2 2 2 2 2 3 2 2 2" xfId="5916"/>
    <cellStyle name="Normal 2 2 2 2 2 3 2 2 2 2" xfId="11406"/>
    <cellStyle name="Normal 2 2 2 2 2 3 2 2 3" xfId="8940"/>
    <cellStyle name="Normal 2 2 2 2 2 3 2 3" xfId="4273"/>
    <cellStyle name="Normal 2 2 2 2 2 3 2 3 2" xfId="6739"/>
    <cellStyle name="Normal 2 2 2 2 2 3 2 3 2 2" xfId="12229"/>
    <cellStyle name="Normal 2 2 2 2 2 3 2 3 3" xfId="9763"/>
    <cellStyle name="Normal 2 2 2 2 2 3 2 4" xfId="5094"/>
    <cellStyle name="Normal 2 2 2 2 2 3 2 4 2" xfId="10584"/>
    <cellStyle name="Normal 2 2 2 2 2 3 2 5" xfId="7543"/>
    <cellStyle name="Normal 2 2 2 2 2 3 3" xfId="3046"/>
    <cellStyle name="Normal 2 2 2 2 2 3 3 2" xfId="5512"/>
    <cellStyle name="Normal 2 2 2 2 2 3 3 2 2" xfId="11002"/>
    <cellStyle name="Normal 2 2 2 2 2 3 3 3" xfId="8536"/>
    <cellStyle name="Normal 2 2 2 2 2 3 4" xfId="3869"/>
    <cellStyle name="Normal 2 2 2 2 2 3 4 2" xfId="6335"/>
    <cellStyle name="Normal 2 2 2 2 2 3 4 2 2" xfId="11825"/>
    <cellStyle name="Normal 2 2 2 2 2 3 4 3" xfId="9359"/>
    <cellStyle name="Normal 2 2 2 2 2 3 5" xfId="4690"/>
    <cellStyle name="Normal 2 2 2 2 2 3 5 2" xfId="10180"/>
    <cellStyle name="Normal 2 2 2 2 2 3 6" xfId="7542"/>
    <cellStyle name="Normal 2 2 2 2 2 3_Plan3" xfId="7153"/>
    <cellStyle name="Normal 2 2 2 2 2 4" xfId="1760"/>
    <cellStyle name="Normal 2 2 2 2 2 4 2" xfId="1761"/>
    <cellStyle name="Normal 2 2 2 2 2 4 2 2" xfId="3457"/>
    <cellStyle name="Normal 2 2 2 2 2 4 2 2 2" xfId="5923"/>
    <cellStyle name="Normal 2 2 2 2 2 4 2 2 2 2" xfId="11413"/>
    <cellStyle name="Normal 2 2 2 2 2 4 2 2 3" xfId="8947"/>
    <cellStyle name="Normal 2 2 2 2 2 4 2 3" xfId="4280"/>
    <cellStyle name="Normal 2 2 2 2 2 4 2 3 2" xfId="6746"/>
    <cellStyle name="Normal 2 2 2 2 2 4 2 3 2 2" xfId="12236"/>
    <cellStyle name="Normal 2 2 2 2 2 4 2 3 3" xfId="9770"/>
    <cellStyle name="Normal 2 2 2 2 2 4 2 4" xfId="5101"/>
    <cellStyle name="Normal 2 2 2 2 2 4 2 4 2" xfId="10591"/>
    <cellStyle name="Normal 2 2 2 2 2 4 2 5" xfId="7545"/>
    <cellStyle name="Normal 2 2 2 2 2 4 3" xfId="3053"/>
    <cellStyle name="Normal 2 2 2 2 2 4 3 2" xfId="5519"/>
    <cellStyle name="Normal 2 2 2 2 2 4 3 2 2" xfId="11009"/>
    <cellStyle name="Normal 2 2 2 2 2 4 3 3" xfId="8543"/>
    <cellStyle name="Normal 2 2 2 2 2 4 4" xfId="3876"/>
    <cellStyle name="Normal 2 2 2 2 2 4 4 2" xfId="6342"/>
    <cellStyle name="Normal 2 2 2 2 2 4 4 2 2" xfId="11832"/>
    <cellStyle name="Normal 2 2 2 2 2 4 4 3" xfId="9366"/>
    <cellStyle name="Normal 2 2 2 2 2 4 5" xfId="4697"/>
    <cellStyle name="Normal 2 2 2 2 2 4 5 2" xfId="10187"/>
    <cellStyle name="Normal 2 2 2 2 2 4 6" xfId="7544"/>
    <cellStyle name="Normal 2 2 2 2 2 5" xfId="1762"/>
    <cellStyle name="Normal 2 2 2 2 2 5 2" xfId="3336"/>
    <cellStyle name="Normal 2 2 2 2 2 5 2 2" xfId="5802"/>
    <cellStyle name="Normal 2 2 2 2 2 5 2 2 2" xfId="11292"/>
    <cellStyle name="Normal 2 2 2 2 2 5 2 3" xfId="8826"/>
    <cellStyle name="Normal 2 2 2 2 2 5 3" xfId="4159"/>
    <cellStyle name="Normal 2 2 2 2 2 5 3 2" xfId="6625"/>
    <cellStyle name="Normal 2 2 2 2 2 5 3 2 2" xfId="12115"/>
    <cellStyle name="Normal 2 2 2 2 2 5 3 3" xfId="9649"/>
    <cellStyle name="Normal 2 2 2 2 2 5 4" xfId="4980"/>
    <cellStyle name="Normal 2 2 2 2 2 5 4 2" xfId="10470"/>
    <cellStyle name="Normal 2 2 2 2 2 5 5" xfId="7546"/>
    <cellStyle name="Normal 2 2 2 2 2 6" xfId="2932"/>
    <cellStyle name="Normal 2 2 2 2 2 6 2" xfId="5398"/>
    <cellStyle name="Normal 2 2 2 2 2 6 2 2" xfId="10888"/>
    <cellStyle name="Normal 2 2 2 2 2 6 3" xfId="8422"/>
    <cellStyle name="Normal 2 2 2 2 2 7" xfId="3755"/>
    <cellStyle name="Normal 2 2 2 2 2 7 2" xfId="6221"/>
    <cellStyle name="Normal 2 2 2 2 2 7 2 2" xfId="11711"/>
    <cellStyle name="Normal 2 2 2 2 2 7 3" xfId="9245"/>
    <cellStyle name="Normal 2 2 2 2 2 8" xfId="4576"/>
    <cellStyle name="Normal 2 2 2 2 2 8 2" xfId="10066"/>
    <cellStyle name="Normal 2 2 2 2 2 9" xfId="7539"/>
    <cellStyle name="Normal 2 2 2 2 2_Plan3" xfId="7110"/>
    <cellStyle name="Normal 2 2 2 2 3" xfId="1763"/>
    <cellStyle name="Normal 2 2 2 2 3 2" xfId="1764"/>
    <cellStyle name="Normal 2 2 2 2 3 2 2" xfId="1765"/>
    <cellStyle name="Normal 2 2 2 2 3 2 2 2" xfId="3572"/>
    <cellStyle name="Normal 2 2 2 2 3 2 2 2 2" xfId="6038"/>
    <cellStyle name="Normal 2 2 2 2 3 2 2 2 2 2" xfId="11528"/>
    <cellStyle name="Normal 2 2 2 2 3 2 2 2 3" xfId="9062"/>
    <cellStyle name="Normal 2 2 2 2 3 2 2 3" xfId="4395"/>
    <cellStyle name="Normal 2 2 2 2 3 2 2 3 2" xfId="6861"/>
    <cellStyle name="Normal 2 2 2 2 3 2 2 3 2 2" xfId="12351"/>
    <cellStyle name="Normal 2 2 2 2 3 2 2 3 3" xfId="9885"/>
    <cellStyle name="Normal 2 2 2 2 3 2 2 4" xfId="5216"/>
    <cellStyle name="Normal 2 2 2 2 3 2 2 4 2" xfId="10706"/>
    <cellStyle name="Normal 2 2 2 2 3 2 2 5" xfId="7548"/>
    <cellStyle name="Normal 2 2 2 2 3 2 3" xfId="3168"/>
    <cellStyle name="Normal 2 2 2 2 3 2 3 2" xfId="5634"/>
    <cellStyle name="Normal 2 2 2 2 3 2 3 2 2" xfId="11124"/>
    <cellStyle name="Normal 2 2 2 2 3 2 3 3" xfId="8658"/>
    <cellStyle name="Normal 2 2 2 2 3 2 4" xfId="3991"/>
    <cellStyle name="Normal 2 2 2 2 3 2 4 2" xfId="6457"/>
    <cellStyle name="Normal 2 2 2 2 3 2 4 2 2" xfId="11947"/>
    <cellStyle name="Normal 2 2 2 2 3 2 4 3" xfId="9481"/>
    <cellStyle name="Normal 2 2 2 2 3 2 5" xfId="4812"/>
    <cellStyle name="Normal 2 2 2 2 3 2 5 2" xfId="10302"/>
    <cellStyle name="Normal 2 2 2 2 3 2 6" xfId="7547"/>
    <cellStyle name="Normal 2 2 2 2 3 3" xfId="1766"/>
    <cellStyle name="Normal 2 2 2 2 3 3 2" xfId="1767"/>
    <cellStyle name="Normal 2 2 2 2 3 3 2 2" xfId="3636"/>
    <cellStyle name="Normal 2 2 2 2 3 3 2 2 2" xfId="6102"/>
    <cellStyle name="Normal 2 2 2 2 3 3 2 2 2 2" xfId="11592"/>
    <cellStyle name="Normal 2 2 2 2 3 3 2 2 3" xfId="9126"/>
    <cellStyle name="Normal 2 2 2 2 3 3 2 3" xfId="4459"/>
    <cellStyle name="Normal 2 2 2 2 3 3 2 3 2" xfId="6925"/>
    <cellStyle name="Normal 2 2 2 2 3 3 2 3 2 2" xfId="12415"/>
    <cellStyle name="Normal 2 2 2 2 3 3 2 3 3" xfId="9949"/>
    <cellStyle name="Normal 2 2 2 2 3 3 2 4" xfId="5280"/>
    <cellStyle name="Normal 2 2 2 2 3 3 2 4 2" xfId="10770"/>
    <cellStyle name="Normal 2 2 2 2 3 3 2 5" xfId="7550"/>
    <cellStyle name="Normal 2 2 2 2 3 3 3" xfId="3232"/>
    <cellStyle name="Normal 2 2 2 2 3 3 3 2" xfId="5698"/>
    <cellStyle name="Normal 2 2 2 2 3 3 3 2 2" xfId="11188"/>
    <cellStyle name="Normal 2 2 2 2 3 3 3 3" xfId="8722"/>
    <cellStyle name="Normal 2 2 2 2 3 3 4" xfId="4055"/>
    <cellStyle name="Normal 2 2 2 2 3 3 4 2" xfId="6521"/>
    <cellStyle name="Normal 2 2 2 2 3 3 4 2 2" xfId="12011"/>
    <cellStyle name="Normal 2 2 2 2 3 3 4 3" xfId="9545"/>
    <cellStyle name="Normal 2 2 2 2 3 3 5" xfId="4876"/>
    <cellStyle name="Normal 2 2 2 2 3 3 5 2" xfId="10366"/>
    <cellStyle name="Normal 2 2 2 2 3 3 6" xfId="7549"/>
    <cellStyle name="Normal 2 2 2 2 3 4" xfId="1768"/>
    <cellStyle name="Normal 2 2 2 2 3 4 2" xfId="1769"/>
    <cellStyle name="Normal 2 2 2 2 3 4 2 2" xfId="3668"/>
    <cellStyle name="Normal 2 2 2 2 3 4 2 2 2" xfId="6134"/>
    <cellStyle name="Normal 2 2 2 2 3 4 2 2 2 2" xfId="11624"/>
    <cellStyle name="Normal 2 2 2 2 3 4 2 2 3" xfId="9158"/>
    <cellStyle name="Normal 2 2 2 2 3 4 2 3" xfId="4491"/>
    <cellStyle name="Normal 2 2 2 2 3 4 2 3 2" xfId="6957"/>
    <cellStyle name="Normal 2 2 2 2 3 4 2 3 2 2" xfId="12447"/>
    <cellStyle name="Normal 2 2 2 2 3 4 2 3 3" xfId="9981"/>
    <cellStyle name="Normal 2 2 2 2 3 4 2 4" xfId="5312"/>
    <cellStyle name="Normal 2 2 2 2 3 4 2 4 2" xfId="10802"/>
    <cellStyle name="Normal 2 2 2 2 3 4 2 5" xfId="7552"/>
    <cellStyle name="Normal 2 2 2 2 3 4 3" xfId="3264"/>
    <cellStyle name="Normal 2 2 2 2 3 4 3 2" xfId="5730"/>
    <cellStyle name="Normal 2 2 2 2 3 4 3 2 2" xfId="11220"/>
    <cellStyle name="Normal 2 2 2 2 3 4 3 3" xfId="8754"/>
    <cellStyle name="Normal 2 2 2 2 3 4 4" xfId="4087"/>
    <cellStyle name="Normal 2 2 2 2 3 4 4 2" xfId="6553"/>
    <cellStyle name="Normal 2 2 2 2 3 4 4 2 2" xfId="12043"/>
    <cellStyle name="Normal 2 2 2 2 3 4 4 3" xfId="9577"/>
    <cellStyle name="Normal 2 2 2 2 3 4 5" xfId="4908"/>
    <cellStyle name="Normal 2 2 2 2 3 4 5 2" xfId="10398"/>
    <cellStyle name="Normal 2 2 2 2 3 4 6" xfId="7551"/>
    <cellStyle name="Normal 2 2 2 2 3_Plan3" xfId="7152"/>
    <cellStyle name="Normal 2 2 2 2 4" xfId="1770"/>
    <cellStyle name="Normal 2 2 2 2 4 2" xfId="1771"/>
    <cellStyle name="Normal 2 2 2 2 4 2 2" xfId="3570"/>
    <cellStyle name="Normal 2 2 2 2 4 2 2 2" xfId="6036"/>
    <cellStyle name="Normal 2 2 2 2 4 2 2 2 2" xfId="11526"/>
    <cellStyle name="Normal 2 2 2 2 4 2 2 3" xfId="9060"/>
    <cellStyle name="Normal 2 2 2 2 4 2 3" xfId="4393"/>
    <cellStyle name="Normal 2 2 2 2 4 2 3 2" xfId="6859"/>
    <cellStyle name="Normal 2 2 2 2 4 2 3 2 2" xfId="12349"/>
    <cellStyle name="Normal 2 2 2 2 4 2 3 3" xfId="9883"/>
    <cellStyle name="Normal 2 2 2 2 4 2 4" xfId="5214"/>
    <cellStyle name="Normal 2 2 2 2 4 2 4 2" xfId="10704"/>
    <cellStyle name="Normal 2 2 2 2 4 2 5" xfId="7554"/>
    <cellStyle name="Normal 2 2 2 2 4 3" xfId="3166"/>
    <cellStyle name="Normal 2 2 2 2 4 3 2" xfId="5632"/>
    <cellStyle name="Normal 2 2 2 2 4 3 2 2" xfId="11122"/>
    <cellStyle name="Normal 2 2 2 2 4 3 3" xfId="8656"/>
    <cellStyle name="Normal 2 2 2 2 4 4" xfId="3989"/>
    <cellStyle name="Normal 2 2 2 2 4 4 2" xfId="6455"/>
    <cellStyle name="Normal 2 2 2 2 4 4 2 2" xfId="11945"/>
    <cellStyle name="Normal 2 2 2 2 4 4 3" xfId="9479"/>
    <cellStyle name="Normal 2 2 2 2 4 5" xfId="4810"/>
    <cellStyle name="Normal 2 2 2 2 4 5 2" xfId="10300"/>
    <cellStyle name="Normal 2 2 2 2 4 6" xfId="7553"/>
    <cellStyle name="Normal 2 2 2 2 4_Plan3" xfId="7151"/>
    <cellStyle name="Normal 2 2 2 2 5" xfId="1772"/>
    <cellStyle name="Normal 2 2 2 2 5 2" xfId="1773"/>
    <cellStyle name="Normal 2 2 2 2 5 2 2" xfId="3571"/>
    <cellStyle name="Normal 2 2 2 2 5 2 2 2" xfId="6037"/>
    <cellStyle name="Normal 2 2 2 2 5 2 2 2 2" xfId="11527"/>
    <cellStyle name="Normal 2 2 2 2 5 2 2 3" xfId="9061"/>
    <cellStyle name="Normal 2 2 2 2 5 2 3" xfId="4394"/>
    <cellStyle name="Normal 2 2 2 2 5 2 3 2" xfId="6860"/>
    <cellStyle name="Normal 2 2 2 2 5 2 3 2 2" xfId="12350"/>
    <cellStyle name="Normal 2 2 2 2 5 2 3 3" xfId="9884"/>
    <cellStyle name="Normal 2 2 2 2 5 2 4" xfId="5215"/>
    <cellStyle name="Normal 2 2 2 2 5 2 4 2" xfId="10705"/>
    <cellStyle name="Normal 2 2 2 2 5 2 5" xfId="7556"/>
    <cellStyle name="Normal 2 2 2 2 5 3" xfId="3167"/>
    <cellStyle name="Normal 2 2 2 2 5 3 2" xfId="5633"/>
    <cellStyle name="Normal 2 2 2 2 5 3 2 2" xfId="11123"/>
    <cellStyle name="Normal 2 2 2 2 5 3 3" xfId="8657"/>
    <cellStyle name="Normal 2 2 2 2 5 4" xfId="3990"/>
    <cellStyle name="Normal 2 2 2 2 5 4 2" xfId="6456"/>
    <cellStyle name="Normal 2 2 2 2 5 4 2 2" xfId="11946"/>
    <cellStyle name="Normal 2 2 2 2 5 4 3" xfId="9480"/>
    <cellStyle name="Normal 2 2 2 2 5 5" xfId="4811"/>
    <cellStyle name="Normal 2 2 2 2 5 5 2" xfId="10301"/>
    <cellStyle name="Normal 2 2 2 2 5 6" xfId="7555"/>
    <cellStyle name="Normal 2 2 2 2 6" xfId="1774"/>
    <cellStyle name="Normal 2 2 2 2 6 2" xfId="1775"/>
    <cellStyle name="Normal 2 2 2 2 6 2 2" xfId="3566"/>
    <cellStyle name="Normal 2 2 2 2 6 2 2 2" xfId="6032"/>
    <cellStyle name="Normal 2 2 2 2 6 2 2 2 2" xfId="11522"/>
    <cellStyle name="Normal 2 2 2 2 6 2 2 3" xfId="9056"/>
    <cellStyle name="Normal 2 2 2 2 6 2 3" xfId="4389"/>
    <cellStyle name="Normal 2 2 2 2 6 2 3 2" xfId="6855"/>
    <cellStyle name="Normal 2 2 2 2 6 2 3 2 2" xfId="12345"/>
    <cellStyle name="Normal 2 2 2 2 6 2 3 3" xfId="9879"/>
    <cellStyle name="Normal 2 2 2 2 6 2 4" xfId="5210"/>
    <cellStyle name="Normal 2 2 2 2 6 2 4 2" xfId="10700"/>
    <cellStyle name="Normal 2 2 2 2 6 2 5" xfId="7558"/>
    <cellStyle name="Normal 2 2 2 2 6 3" xfId="3162"/>
    <cellStyle name="Normal 2 2 2 2 6 3 2" xfId="5628"/>
    <cellStyle name="Normal 2 2 2 2 6 3 2 2" xfId="11118"/>
    <cellStyle name="Normal 2 2 2 2 6 3 3" xfId="8652"/>
    <cellStyle name="Normal 2 2 2 2 6 4" xfId="3985"/>
    <cellStyle name="Normal 2 2 2 2 6 4 2" xfId="6451"/>
    <cellStyle name="Normal 2 2 2 2 6 4 2 2" xfId="11941"/>
    <cellStyle name="Normal 2 2 2 2 6 4 3" xfId="9475"/>
    <cellStyle name="Normal 2 2 2 2 6 5" xfId="4806"/>
    <cellStyle name="Normal 2 2 2 2 6 5 2" xfId="10296"/>
    <cellStyle name="Normal 2 2 2 2 6 6" xfId="7557"/>
    <cellStyle name="Normal 2 2 2 2 7" xfId="1776"/>
    <cellStyle name="Normal 2 2 2 2 7 2" xfId="1777"/>
    <cellStyle name="Normal 2 2 2 2 7 2 2" xfId="3565"/>
    <cellStyle name="Normal 2 2 2 2 7 2 2 2" xfId="6031"/>
    <cellStyle name="Normal 2 2 2 2 7 2 2 2 2" xfId="11521"/>
    <cellStyle name="Normal 2 2 2 2 7 2 2 3" xfId="9055"/>
    <cellStyle name="Normal 2 2 2 2 7 2 3" xfId="4388"/>
    <cellStyle name="Normal 2 2 2 2 7 2 3 2" xfId="6854"/>
    <cellStyle name="Normal 2 2 2 2 7 2 3 2 2" xfId="12344"/>
    <cellStyle name="Normal 2 2 2 2 7 2 3 3" xfId="9878"/>
    <cellStyle name="Normal 2 2 2 2 7 2 4" xfId="5209"/>
    <cellStyle name="Normal 2 2 2 2 7 2 4 2" xfId="10699"/>
    <cellStyle name="Normal 2 2 2 2 7 2 5" xfId="7560"/>
    <cellStyle name="Normal 2 2 2 2 7 3" xfId="3161"/>
    <cellStyle name="Normal 2 2 2 2 7 3 2" xfId="5627"/>
    <cellStyle name="Normal 2 2 2 2 7 3 2 2" xfId="11117"/>
    <cellStyle name="Normal 2 2 2 2 7 3 3" xfId="8651"/>
    <cellStyle name="Normal 2 2 2 2 7 4" xfId="3984"/>
    <cellStyle name="Normal 2 2 2 2 7 4 2" xfId="6450"/>
    <cellStyle name="Normal 2 2 2 2 7 4 2 2" xfId="11940"/>
    <cellStyle name="Normal 2 2 2 2 7 4 3" xfId="9474"/>
    <cellStyle name="Normal 2 2 2 2 7 5" xfId="4805"/>
    <cellStyle name="Normal 2 2 2 2 7 5 2" xfId="10295"/>
    <cellStyle name="Normal 2 2 2 2 7 6" xfId="7559"/>
    <cellStyle name="Normal 2 2 2 2 8" xfId="1778"/>
    <cellStyle name="Normal 2 2 2 2 8 2" xfId="1779"/>
    <cellStyle name="Normal 2 2 2 2 8 2 2" xfId="3568"/>
    <cellStyle name="Normal 2 2 2 2 8 2 2 2" xfId="6034"/>
    <cellStyle name="Normal 2 2 2 2 8 2 2 2 2" xfId="11524"/>
    <cellStyle name="Normal 2 2 2 2 8 2 2 3" xfId="9058"/>
    <cellStyle name="Normal 2 2 2 2 8 2 3" xfId="4391"/>
    <cellStyle name="Normal 2 2 2 2 8 2 3 2" xfId="6857"/>
    <cellStyle name="Normal 2 2 2 2 8 2 3 2 2" xfId="12347"/>
    <cellStyle name="Normal 2 2 2 2 8 2 3 3" xfId="9881"/>
    <cellStyle name="Normal 2 2 2 2 8 2 4" xfId="5212"/>
    <cellStyle name="Normal 2 2 2 2 8 2 4 2" xfId="10702"/>
    <cellStyle name="Normal 2 2 2 2 8 2 5" xfId="7562"/>
    <cellStyle name="Normal 2 2 2 2 8 3" xfId="3164"/>
    <cellStyle name="Normal 2 2 2 2 8 3 2" xfId="5630"/>
    <cellStyle name="Normal 2 2 2 2 8 3 2 2" xfId="11120"/>
    <cellStyle name="Normal 2 2 2 2 8 3 3" xfId="8654"/>
    <cellStyle name="Normal 2 2 2 2 8 4" xfId="3987"/>
    <cellStyle name="Normal 2 2 2 2 8 4 2" xfId="6453"/>
    <cellStyle name="Normal 2 2 2 2 8 4 2 2" xfId="11943"/>
    <cellStyle name="Normal 2 2 2 2 8 4 3" xfId="9477"/>
    <cellStyle name="Normal 2 2 2 2 8 5" xfId="4808"/>
    <cellStyle name="Normal 2 2 2 2 8 5 2" xfId="10298"/>
    <cellStyle name="Normal 2 2 2 2 8 6" xfId="7561"/>
    <cellStyle name="Normal 2 2 2 2 9" xfId="1780"/>
    <cellStyle name="Normal 2 2 2 2 9 2" xfId="1781"/>
    <cellStyle name="Normal 2 2 2 2 9 2 2" xfId="3567"/>
    <cellStyle name="Normal 2 2 2 2 9 2 2 2" xfId="6033"/>
    <cellStyle name="Normal 2 2 2 2 9 2 2 2 2" xfId="11523"/>
    <cellStyle name="Normal 2 2 2 2 9 2 2 3" xfId="9057"/>
    <cellStyle name="Normal 2 2 2 2 9 2 3" xfId="4390"/>
    <cellStyle name="Normal 2 2 2 2 9 2 3 2" xfId="6856"/>
    <cellStyle name="Normal 2 2 2 2 9 2 3 2 2" xfId="12346"/>
    <cellStyle name="Normal 2 2 2 2 9 2 3 3" xfId="9880"/>
    <cellStyle name="Normal 2 2 2 2 9 2 4" xfId="5211"/>
    <cellStyle name="Normal 2 2 2 2 9 2 4 2" xfId="10701"/>
    <cellStyle name="Normal 2 2 2 2 9 2 5" xfId="7564"/>
    <cellStyle name="Normal 2 2 2 2 9 3" xfId="3163"/>
    <cellStyle name="Normal 2 2 2 2 9 3 2" xfId="5629"/>
    <cellStyle name="Normal 2 2 2 2 9 3 2 2" xfId="11119"/>
    <cellStyle name="Normal 2 2 2 2 9 3 3" xfId="8653"/>
    <cellStyle name="Normal 2 2 2 2 9 4" xfId="3986"/>
    <cellStyle name="Normal 2 2 2 2 9 4 2" xfId="6452"/>
    <cellStyle name="Normal 2 2 2 2 9 4 2 2" xfId="11942"/>
    <cellStyle name="Normal 2 2 2 2 9 4 3" xfId="9476"/>
    <cellStyle name="Normal 2 2 2 2 9 5" xfId="4807"/>
    <cellStyle name="Normal 2 2 2 2 9 5 2" xfId="10297"/>
    <cellStyle name="Normal 2 2 2 2 9 6" xfId="7563"/>
    <cellStyle name="Normal 2 2 2 2_Plan3" xfId="7154"/>
    <cellStyle name="Normal 2 2 2 3" xfId="1782"/>
    <cellStyle name="Normal 2 2 2 3 10" xfId="7565"/>
    <cellStyle name="Normal 2 2 2 3 11" xfId="12645"/>
    <cellStyle name="Normal 2 2 2 3 2" xfId="1783"/>
    <cellStyle name="Normal 2 2 2 3 2 2" xfId="1784"/>
    <cellStyle name="Normal 2 2 2 3 2 2 2" xfId="1785"/>
    <cellStyle name="Normal 2 2 2 3 2 2 2 2" xfId="3534"/>
    <cellStyle name="Normal 2 2 2 3 2 2 2 2 2" xfId="6000"/>
    <cellStyle name="Normal 2 2 2 3 2 2 2 2 2 2" xfId="11490"/>
    <cellStyle name="Normal 2 2 2 3 2 2 2 2 3" xfId="9024"/>
    <cellStyle name="Normal 2 2 2 3 2 2 2 3" xfId="4357"/>
    <cellStyle name="Normal 2 2 2 3 2 2 2 3 2" xfId="6823"/>
    <cellStyle name="Normal 2 2 2 3 2 2 2 3 2 2" xfId="12313"/>
    <cellStyle name="Normal 2 2 2 3 2 2 2 3 3" xfId="9847"/>
    <cellStyle name="Normal 2 2 2 3 2 2 2 4" xfId="5178"/>
    <cellStyle name="Normal 2 2 2 3 2 2 2 4 2" xfId="10668"/>
    <cellStyle name="Normal 2 2 2 3 2 2 2 5" xfId="7568"/>
    <cellStyle name="Normal 2 2 2 3 2 2 3" xfId="3130"/>
    <cellStyle name="Normal 2 2 2 3 2 2 3 2" xfId="5596"/>
    <cellStyle name="Normal 2 2 2 3 2 2 3 2 2" xfId="11086"/>
    <cellStyle name="Normal 2 2 2 3 2 2 3 3" xfId="8620"/>
    <cellStyle name="Normal 2 2 2 3 2 2 4" xfId="3953"/>
    <cellStyle name="Normal 2 2 2 3 2 2 4 2" xfId="6419"/>
    <cellStyle name="Normal 2 2 2 3 2 2 4 2 2" xfId="11909"/>
    <cellStyle name="Normal 2 2 2 3 2 2 4 3" xfId="9443"/>
    <cellStyle name="Normal 2 2 2 3 2 2 5" xfId="4774"/>
    <cellStyle name="Normal 2 2 2 3 2 2 5 2" xfId="10264"/>
    <cellStyle name="Normal 2 2 2 3 2 2 6" xfId="7567"/>
    <cellStyle name="Normal 2 2 2 3 2 2_Plan3" xfId="7032"/>
    <cellStyle name="Normal 2 2 2 3 2 3" xfId="1786"/>
    <cellStyle name="Normal 2 2 2 3 2 3 2" xfId="1787"/>
    <cellStyle name="Normal 2 2 2 3 2 3 2 2" xfId="3605"/>
    <cellStyle name="Normal 2 2 2 3 2 3 2 2 2" xfId="6071"/>
    <cellStyle name="Normal 2 2 2 3 2 3 2 2 2 2" xfId="11561"/>
    <cellStyle name="Normal 2 2 2 3 2 3 2 2 3" xfId="9095"/>
    <cellStyle name="Normal 2 2 2 3 2 3 2 3" xfId="4428"/>
    <cellStyle name="Normal 2 2 2 3 2 3 2 3 2" xfId="6894"/>
    <cellStyle name="Normal 2 2 2 3 2 3 2 3 2 2" xfId="12384"/>
    <cellStyle name="Normal 2 2 2 3 2 3 2 3 3" xfId="9918"/>
    <cellStyle name="Normal 2 2 2 3 2 3 2 4" xfId="5249"/>
    <cellStyle name="Normal 2 2 2 3 2 3 2 4 2" xfId="10739"/>
    <cellStyle name="Normal 2 2 2 3 2 3 2 5" xfId="7570"/>
    <cellStyle name="Normal 2 2 2 3 2 3 3" xfId="3201"/>
    <cellStyle name="Normal 2 2 2 3 2 3 3 2" xfId="5667"/>
    <cellStyle name="Normal 2 2 2 3 2 3 3 2 2" xfId="11157"/>
    <cellStyle name="Normal 2 2 2 3 2 3 3 3" xfId="8691"/>
    <cellStyle name="Normal 2 2 2 3 2 3 4" xfId="4024"/>
    <cellStyle name="Normal 2 2 2 3 2 3 4 2" xfId="6490"/>
    <cellStyle name="Normal 2 2 2 3 2 3 4 2 2" xfId="11980"/>
    <cellStyle name="Normal 2 2 2 3 2 3 4 3" xfId="9514"/>
    <cellStyle name="Normal 2 2 2 3 2 3 5" xfId="4845"/>
    <cellStyle name="Normal 2 2 2 3 2 3 5 2" xfId="10335"/>
    <cellStyle name="Normal 2 2 2 3 2 3 6" xfId="7569"/>
    <cellStyle name="Normal 2 2 2 3 2 3_Plan3" xfId="7248"/>
    <cellStyle name="Normal 2 2 2 3 2 4" xfId="1788"/>
    <cellStyle name="Normal 2 2 2 3 2 4 2" xfId="1789"/>
    <cellStyle name="Normal 2 2 2 3 2 4 2 2" xfId="3637"/>
    <cellStyle name="Normal 2 2 2 3 2 4 2 2 2" xfId="6103"/>
    <cellStyle name="Normal 2 2 2 3 2 4 2 2 2 2" xfId="11593"/>
    <cellStyle name="Normal 2 2 2 3 2 4 2 2 3" xfId="9127"/>
    <cellStyle name="Normal 2 2 2 3 2 4 2 3" xfId="4460"/>
    <cellStyle name="Normal 2 2 2 3 2 4 2 3 2" xfId="6926"/>
    <cellStyle name="Normal 2 2 2 3 2 4 2 3 2 2" xfId="12416"/>
    <cellStyle name="Normal 2 2 2 3 2 4 2 3 3" xfId="9950"/>
    <cellStyle name="Normal 2 2 2 3 2 4 2 4" xfId="5281"/>
    <cellStyle name="Normal 2 2 2 3 2 4 2 4 2" xfId="10771"/>
    <cellStyle name="Normal 2 2 2 3 2 4 2 5" xfId="7572"/>
    <cellStyle name="Normal 2 2 2 3 2 4 3" xfId="3233"/>
    <cellStyle name="Normal 2 2 2 3 2 4 3 2" xfId="5699"/>
    <cellStyle name="Normal 2 2 2 3 2 4 3 2 2" xfId="11189"/>
    <cellStyle name="Normal 2 2 2 3 2 4 3 3" xfId="8723"/>
    <cellStyle name="Normal 2 2 2 3 2 4 4" xfId="4056"/>
    <cellStyle name="Normal 2 2 2 3 2 4 4 2" xfId="6522"/>
    <cellStyle name="Normal 2 2 2 3 2 4 4 2 2" xfId="12012"/>
    <cellStyle name="Normal 2 2 2 3 2 4 4 3" xfId="9546"/>
    <cellStyle name="Normal 2 2 2 3 2 4 5" xfId="4877"/>
    <cellStyle name="Normal 2 2 2 3 2 4 5 2" xfId="10367"/>
    <cellStyle name="Normal 2 2 2 3 2 4 6" xfId="7571"/>
    <cellStyle name="Normal 2 2 2 3 2 5" xfId="1790"/>
    <cellStyle name="Normal 2 2 2 3 2 5 2" xfId="3337"/>
    <cellStyle name="Normal 2 2 2 3 2 5 2 2" xfId="5803"/>
    <cellStyle name="Normal 2 2 2 3 2 5 2 2 2" xfId="11293"/>
    <cellStyle name="Normal 2 2 2 3 2 5 2 3" xfId="8827"/>
    <cellStyle name="Normal 2 2 2 3 2 5 3" xfId="4160"/>
    <cellStyle name="Normal 2 2 2 3 2 5 3 2" xfId="6626"/>
    <cellStyle name="Normal 2 2 2 3 2 5 3 2 2" xfId="12116"/>
    <cellStyle name="Normal 2 2 2 3 2 5 3 3" xfId="9650"/>
    <cellStyle name="Normal 2 2 2 3 2 5 4" xfId="4981"/>
    <cellStyle name="Normal 2 2 2 3 2 5 4 2" xfId="10471"/>
    <cellStyle name="Normal 2 2 2 3 2 5 5" xfId="7573"/>
    <cellStyle name="Normal 2 2 2 3 2 6" xfId="2933"/>
    <cellStyle name="Normal 2 2 2 3 2 6 2" xfId="5399"/>
    <cellStyle name="Normal 2 2 2 3 2 6 2 2" xfId="10889"/>
    <cellStyle name="Normal 2 2 2 3 2 6 3" xfId="8423"/>
    <cellStyle name="Normal 2 2 2 3 2 7" xfId="3756"/>
    <cellStyle name="Normal 2 2 2 3 2 7 2" xfId="6222"/>
    <cellStyle name="Normal 2 2 2 3 2 7 2 2" xfId="11712"/>
    <cellStyle name="Normal 2 2 2 3 2 7 3" xfId="9246"/>
    <cellStyle name="Normal 2 2 2 3 2 8" xfId="4577"/>
    <cellStyle name="Normal 2 2 2 3 2 8 2" xfId="10067"/>
    <cellStyle name="Normal 2 2 2 3 2 9" xfId="7566"/>
    <cellStyle name="Normal 2 2 2 3 2_Plan3" xfId="7041"/>
    <cellStyle name="Normal 2 2 2 3 3" xfId="1791"/>
    <cellStyle name="Normal 2 2 2 3 3 2" xfId="1792"/>
    <cellStyle name="Normal 2 2 2 3 3 2 2" xfId="3477"/>
    <cellStyle name="Normal 2 2 2 3 3 2 2 2" xfId="5943"/>
    <cellStyle name="Normal 2 2 2 3 3 2 2 2 2" xfId="11433"/>
    <cellStyle name="Normal 2 2 2 3 3 2 2 3" xfId="8967"/>
    <cellStyle name="Normal 2 2 2 3 3 2 3" xfId="4300"/>
    <cellStyle name="Normal 2 2 2 3 3 2 3 2" xfId="6766"/>
    <cellStyle name="Normal 2 2 2 3 3 2 3 2 2" xfId="12256"/>
    <cellStyle name="Normal 2 2 2 3 3 2 3 3" xfId="9790"/>
    <cellStyle name="Normal 2 2 2 3 3 2 4" xfId="5121"/>
    <cellStyle name="Normal 2 2 2 3 3 2 4 2" xfId="10611"/>
    <cellStyle name="Normal 2 2 2 3 3 2 5" xfId="7575"/>
    <cellStyle name="Normal 2 2 2 3 3 3" xfId="3073"/>
    <cellStyle name="Normal 2 2 2 3 3 3 2" xfId="5539"/>
    <cellStyle name="Normal 2 2 2 3 3 3 2 2" xfId="11029"/>
    <cellStyle name="Normal 2 2 2 3 3 3 3" xfId="8563"/>
    <cellStyle name="Normal 2 2 2 3 3 4" xfId="3896"/>
    <cellStyle name="Normal 2 2 2 3 3 4 2" xfId="6362"/>
    <cellStyle name="Normal 2 2 2 3 3 4 2 2" xfId="11852"/>
    <cellStyle name="Normal 2 2 2 3 3 4 3" xfId="9386"/>
    <cellStyle name="Normal 2 2 2 3 3 5" xfId="4717"/>
    <cellStyle name="Normal 2 2 2 3 3 5 2" xfId="10207"/>
    <cellStyle name="Normal 2 2 2 3 3 6" xfId="7574"/>
    <cellStyle name="Normal 2 2 2 3 3_Plan3" xfId="7165"/>
    <cellStyle name="Normal 2 2 2 3 4" xfId="1793"/>
    <cellStyle name="Normal 2 2 2 3 4 2" xfId="1794"/>
    <cellStyle name="Normal 2 2 2 3 4 2 2" xfId="3449"/>
    <cellStyle name="Normal 2 2 2 3 4 2 2 2" xfId="5915"/>
    <cellStyle name="Normal 2 2 2 3 4 2 2 2 2" xfId="11405"/>
    <cellStyle name="Normal 2 2 2 3 4 2 2 3" xfId="8939"/>
    <cellStyle name="Normal 2 2 2 3 4 2 3" xfId="4272"/>
    <cellStyle name="Normal 2 2 2 3 4 2 3 2" xfId="6738"/>
    <cellStyle name="Normal 2 2 2 3 4 2 3 2 2" xfId="12228"/>
    <cellStyle name="Normal 2 2 2 3 4 2 3 3" xfId="9762"/>
    <cellStyle name="Normal 2 2 2 3 4 2 4" xfId="5093"/>
    <cellStyle name="Normal 2 2 2 3 4 2 4 2" xfId="10583"/>
    <cellStyle name="Normal 2 2 2 3 4 2 5" xfId="7577"/>
    <cellStyle name="Normal 2 2 2 3 4 3" xfId="3045"/>
    <cellStyle name="Normal 2 2 2 3 4 3 2" xfId="5511"/>
    <cellStyle name="Normal 2 2 2 3 4 3 2 2" xfId="11001"/>
    <cellStyle name="Normal 2 2 2 3 4 3 3" xfId="8535"/>
    <cellStyle name="Normal 2 2 2 3 4 4" xfId="3868"/>
    <cellStyle name="Normal 2 2 2 3 4 4 2" xfId="6334"/>
    <cellStyle name="Normal 2 2 2 3 4 4 2 2" xfId="11824"/>
    <cellStyle name="Normal 2 2 2 3 4 4 3" xfId="9358"/>
    <cellStyle name="Normal 2 2 2 3 4 5" xfId="4689"/>
    <cellStyle name="Normal 2 2 2 3 4 5 2" xfId="10179"/>
    <cellStyle name="Normal 2 2 2 3 4 6" xfId="7576"/>
    <cellStyle name="Normal 2 2 2 3 4_Plan3" xfId="7149"/>
    <cellStyle name="Normal 2 2 2 3 5" xfId="1795"/>
    <cellStyle name="Normal 2 2 2 3 5 2" xfId="1796"/>
    <cellStyle name="Normal 2 2 2 3 5 2 2" xfId="3458"/>
    <cellStyle name="Normal 2 2 2 3 5 2 2 2" xfId="5924"/>
    <cellStyle name="Normal 2 2 2 3 5 2 2 2 2" xfId="11414"/>
    <cellStyle name="Normal 2 2 2 3 5 2 2 3" xfId="8948"/>
    <cellStyle name="Normal 2 2 2 3 5 2 3" xfId="4281"/>
    <cellStyle name="Normal 2 2 2 3 5 2 3 2" xfId="6747"/>
    <cellStyle name="Normal 2 2 2 3 5 2 3 2 2" xfId="12237"/>
    <cellStyle name="Normal 2 2 2 3 5 2 3 3" xfId="9771"/>
    <cellStyle name="Normal 2 2 2 3 5 2 4" xfId="5102"/>
    <cellStyle name="Normal 2 2 2 3 5 2 4 2" xfId="10592"/>
    <cellStyle name="Normal 2 2 2 3 5 2 5" xfId="7579"/>
    <cellStyle name="Normal 2 2 2 3 5 3" xfId="3054"/>
    <cellStyle name="Normal 2 2 2 3 5 3 2" xfId="5520"/>
    <cellStyle name="Normal 2 2 2 3 5 3 2 2" xfId="11010"/>
    <cellStyle name="Normal 2 2 2 3 5 3 3" xfId="8544"/>
    <cellStyle name="Normal 2 2 2 3 5 4" xfId="3877"/>
    <cellStyle name="Normal 2 2 2 3 5 4 2" xfId="6343"/>
    <cellStyle name="Normal 2 2 2 3 5 4 2 2" xfId="11833"/>
    <cellStyle name="Normal 2 2 2 3 5 4 3" xfId="9367"/>
    <cellStyle name="Normal 2 2 2 3 5 5" xfId="4698"/>
    <cellStyle name="Normal 2 2 2 3 5 5 2" xfId="10188"/>
    <cellStyle name="Normal 2 2 2 3 5 6" xfId="7578"/>
    <cellStyle name="Normal 2 2 2 3 6" xfId="1797"/>
    <cellStyle name="Normal 2 2 2 3 6 2" xfId="3291"/>
    <cellStyle name="Normal 2 2 2 3 6 2 2" xfId="5757"/>
    <cellStyle name="Normal 2 2 2 3 6 2 2 2" xfId="11247"/>
    <cellStyle name="Normal 2 2 2 3 6 2 3" xfId="8781"/>
    <cellStyle name="Normal 2 2 2 3 6 3" xfId="4114"/>
    <cellStyle name="Normal 2 2 2 3 6 3 2" xfId="6580"/>
    <cellStyle name="Normal 2 2 2 3 6 3 2 2" xfId="12070"/>
    <cellStyle name="Normal 2 2 2 3 6 3 3" xfId="9604"/>
    <cellStyle name="Normal 2 2 2 3 6 4" xfId="4935"/>
    <cellStyle name="Normal 2 2 2 3 6 4 2" xfId="10425"/>
    <cellStyle name="Normal 2 2 2 3 6 5" xfId="7580"/>
    <cellStyle name="Normal 2 2 2 3 7" xfId="2888"/>
    <cellStyle name="Normal 2 2 2 3 7 2" xfId="5354"/>
    <cellStyle name="Normal 2 2 2 3 7 2 2" xfId="10844"/>
    <cellStyle name="Normal 2 2 2 3 7 3" xfId="8378"/>
    <cellStyle name="Normal 2 2 2 3 8" xfId="3710"/>
    <cellStyle name="Normal 2 2 2 3 8 2" xfId="6176"/>
    <cellStyle name="Normal 2 2 2 3 8 2 2" xfId="11666"/>
    <cellStyle name="Normal 2 2 2 3 8 3" xfId="9200"/>
    <cellStyle name="Normal 2 2 2 3 9" xfId="4532"/>
    <cellStyle name="Normal 2 2 2 3 9 2" xfId="10022"/>
    <cellStyle name="Normal 2 2 2 3_Plan3" xfId="7150"/>
    <cellStyle name="Normal 2 2 2 4" xfId="1798"/>
    <cellStyle name="Normal 2 2 2 4 10" xfId="7581"/>
    <cellStyle name="Normal 2 2 2 4 11" xfId="12646"/>
    <cellStyle name="Normal 2 2 2 4 2" xfId="1799"/>
    <cellStyle name="Normal 2 2 2 4 2 2" xfId="1800"/>
    <cellStyle name="Normal 2 2 2 4 2 2 2" xfId="1801"/>
    <cellStyle name="Normal 2 2 2 4 2 2 2 2" xfId="3535"/>
    <cellStyle name="Normal 2 2 2 4 2 2 2 2 2" xfId="6001"/>
    <cellStyle name="Normal 2 2 2 4 2 2 2 2 2 2" xfId="11491"/>
    <cellStyle name="Normal 2 2 2 4 2 2 2 2 3" xfId="9025"/>
    <cellStyle name="Normal 2 2 2 4 2 2 2 3" xfId="4358"/>
    <cellStyle name="Normal 2 2 2 4 2 2 2 3 2" xfId="6824"/>
    <cellStyle name="Normal 2 2 2 4 2 2 2 3 2 2" xfId="12314"/>
    <cellStyle name="Normal 2 2 2 4 2 2 2 3 3" xfId="9848"/>
    <cellStyle name="Normal 2 2 2 4 2 2 2 4" xfId="5179"/>
    <cellStyle name="Normal 2 2 2 4 2 2 2 4 2" xfId="10669"/>
    <cellStyle name="Normal 2 2 2 4 2 2 2 5" xfId="7584"/>
    <cellStyle name="Normal 2 2 2 4 2 2 3" xfId="3131"/>
    <cellStyle name="Normal 2 2 2 4 2 2 3 2" xfId="5597"/>
    <cellStyle name="Normal 2 2 2 4 2 2 3 2 2" xfId="11087"/>
    <cellStyle name="Normal 2 2 2 4 2 2 3 3" xfId="8621"/>
    <cellStyle name="Normal 2 2 2 4 2 2 4" xfId="3954"/>
    <cellStyle name="Normal 2 2 2 4 2 2 4 2" xfId="6420"/>
    <cellStyle name="Normal 2 2 2 4 2 2 4 2 2" xfId="11910"/>
    <cellStyle name="Normal 2 2 2 4 2 2 4 3" xfId="9444"/>
    <cellStyle name="Normal 2 2 2 4 2 2 5" xfId="4775"/>
    <cellStyle name="Normal 2 2 2 4 2 2 5 2" xfId="10265"/>
    <cellStyle name="Normal 2 2 2 4 2 2 6" xfId="7583"/>
    <cellStyle name="Normal 2 2 2 4 2 2_Plan3" xfId="7187"/>
    <cellStyle name="Normal 2 2 2 4 2 3" xfId="1802"/>
    <cellStyle name="Normal 2 2 2 4 2 3 2" xfId="1803"/>
    <cellStyle name="Normal 2 2 2 4 2 3 2 2" xfId="3606"/>
    <cellStyle name="Normal 2 2 2 4 2 3 2 2 2" xfId="6072"/>
    <cellStyle name="Normal 2 2 2 4 2 3 2 2 2 2" xfId="11562"/>
    <cellStyle name="Normal 2 2 2 4 2 3 2 2 3" xfId="9096"/>
    <cellStyle name="Normal 2 2 2 4 2 3 2 3" xfId="4429"/>
    <cellStyle name="Normal 2 2 2 4 2 3 2 3 2" xfId="6895"/>
    <cellStyle name="Normal 2 2 2 4 2 3 2 3 2 2" xfId="12385"/>
    <cellStyle name="Normal 2 2 2 4 2 3 2 3 3" xfId="9919"/>
    <cellStyle name="Normal 2 2 2 4 2 3 2 4" xfId="5250"/>
    <cellStyle name="Normal 2 2 2 4 2 3 2 4 2" xfId="10740"/>
    <cellStyle name="Normal 2 2 2 4 2 3 2 5" xfId="7586"/>
    <cellStyle name="Normal 2 2 2 4 2 3 3" xfId="3202"/>
    <cellStyle name="Normal 2 2 2 4 2 3 3 2" xfId="5668"/>
    <cellStyle name="Normal 2 2 2 4 2 3 3 2 2" xfId="11158"/>
    <cellStyle name="Normal 2 2 2 4 2 3 3 3" xfId="8692"/>
    <cellStyle name="Normal 2 2 2 4 2 3 4" xfId="4025"/>
    <cellStyle name="Normal 2 2 2 4 2 3 4 2" xfId="6491"/>
    <cellStyle name="Normal 2 2 2 4 2 3 4 2 2" xfId="11981"/>
    <cellStyle name="Normal 2 2 2 4 2 3 4 3" xfId="9515"/>
    <cellStyle name="Normal 2 2 2 4 2 3 5" xfId="4846"/>
    <cellStyle name="Normal 2 2 2 4 2 3 5 2" xfId="10336"/>
    <cellStyle name="Normal 2 2 2 4 2 3 6" xfId="7585"/>
    <cellStyle name="Normal 2 2 2 4 2 3_Plan3" xfId="7063"/>
    <cellStyle name="Normal 2 2 2 4 2 4" xfId="1804"/>
    <cellStyle name="Normal 2 2 2 4 2 4 2" xfId="1805"/>
    <cellStyle name="Normal 2 2 2 4 2 4 2 2" xfId="3638"/>
    <cellStyle name="Normal 2 2 2 4 2 4 2 2 2" xfId="6104"/>
    <cellStyle name="Normal 2 2 2 4 2 4 2 2 2 2" xfId="11594"/>
    <cellStyle name="Normal 2 2 2 4 2 4 2 2 3" xfId="9128"/>
    <cellStyle name="Normal 2 2 2 4 2 4 2 3" xfId="4461"/>
    <cellStyle name="Normal 2 2 2 4 2 4 2 3 2" xfId="6927"/>
    <cellStyle name="Normal 2 2 2 4 2 4 2 3 2 2" xfId="12417"/>
    <cellStyle name="Normal 2 2 2 4 2 4 2 3 3" xfId="9951"/>
    <cellStyle name="Normal 2 2 2 4 2 4 2 4" xfId="5282"/>
    <cellStyle name="Normal 2 2 2 4 2 4 2 4 2" xfId="10772"/>
    <cellStyle name="Normal 2 2 2 4 2 4 2 5" xfId="7588"/>
    <cellStyle name="Normal 2 2 2 4 2 4 3" xfId="3234"/>
    <cellStyle name="Normal 2 2 2 4 2 4 3 2" xfId="5700"/>
    <cellStyle name="Normal 2 2 2 4 2 4 3 2 2" xfId="11190"/>
    <cellStyle name="Normal 2 2 2 4 2 4 3 3" xfId="8724"/>
    <cellStyle name="Normal 2 2 2 4 2 4 4" xfId="4057"/>
    <cellStyle name="Normal 2 2 2 4 2 4 4 2" xfId="6523"/>
    <cellStyle name="Normal 2 2 2 4 2 4 4 2 2" xfId="12013"/>
    <cellStyle name="Normal 2 2 2 4 2 4 4 3" xfId="9547"/>
    <cellStyle name="Normal 2 2 2 4 2 4 5" xfId="4878"/>
    <cellStyle name="Normal 2 2 2 4 2 4 5 2" xfId="10368"/>
    <cellStyle name="Normal 2 2 2 4 2 4 6" xfId="7587"/>
    <cellStyle name="Normal 2 2 2 4 2 5" xfId="1806"/>
    <cellStyle name="Normal 2 2 2 4 2 5 2" xfId="3338"/>
    <cellStyle name="Normal 2 2 2 4 2 5 2 2" xfId="5804"/>
    <cellStyle name="Normal 2 2 2 4 2 5 2 2 2" xfId="11294"/>
    <cellStyle name="Normal 2 2 2 4 2 5 2 3" xfId="8828"/>
    <cellStyle name="Normal 2 2 2 4 2 5 3" xfId="4161"/>
    <cellStyle name="Normal 2 2 2 4 2 5 3 2" xfId="6627"/>
    <cellStyle name="Normal 2 2 2 4 2 5 3 2 2" xfId="12117"/>
    <cellStyle name="Normal 2 2 2 4 2 5 3 3" xfId="9651"/>
    <cellStyle name="Normal 2 2 2 4 2 5 4" xfId="4982"/>
    <cellStyle name="Normal 2 2 2 4 2 5 4 2" xfId="10472"/>
    <cellStyle name="Normal 2 2 2 4 2 5 5" xfId="7589"/>
    <cellStyle name="Normal 2 2 2 4 2 6" xfId="2934"/>
    <cellStyle name="Normal 2 2 2 4 2 6 2" xfId="5400"/>
    <cellStyle name="Normal 2 2 2 4 2 6 2 2" xfId="10890"/>
    <cellStyle name="Normal 2 2 2 4 2 6 3" xfId="8424"/>
    <cellStyle name="Normal 2 2 2 4 2 7" xfId="3757"/>
    <cellStyle name="Normal 2 2 2 4 2 7 2" xfId="6223"/>
    <cellStyle name="Normal 2 2 2 4 2 7 2 2" xfId="11713"/>
    <cellStyle name="Normal 2 2 2 4 2 7 3" xfId="9247"/>
    <cellStyle name="Normal 2 2 2 4 2 8" xfId="4578"/>
    <cellStyle name="Normal 2 2 2 4 2 8 2" xfId="10068"/>
    <cellStyle name="Normal 2 2 2 4 2 9" xfId="7582"/>
    <cellStyle name="Normal 2 2 2 4 2_Plan3" xfId="7064"/>
    <cellStyle name="Normal 2 2 2 4 3" xfId="1807"/>
    <cellStyle name="Normal 2 2 2 4 3 2" xfId="1808"/>
    <cellStyle name="Normal 2 2 2 4 3 2 2" xfId="3478"/>
    <cellStyle name="Normal 2 2 2 4 3 2 2 2" xfId="5944"/>
    <cellStyle name="Normal 2 2 2 4 3 2 2 2 2" xfId="11434"/>
    <cellStyle name="Normal 2 2 2 4 3 2 2 3" xfId="8968"/>
    <cellStyle name="Normal 2 2 2 4 3 2 3" xfId="4301"/>
    <cellStyle name="Normal 2 2 2 4 3 2 3 2" xfId="6767"/>
    <cellStyle name="Normal 2 2 2 4 3 2 3 2 2" xfId="12257"/>
    <cellStyle name="Normal 2 2 2 4 3 2 3 3" xfId="9791"/>
    <cellStyle name="Normal 2 2 2 4 3 2 4" xfId="5122"/>
    <cellStyle name="Normal 2 2 2 4 3 2 4 2" xfId="10612"/>
    <cellStyle name="Normal 2 2 2 4 3 2 5" xfId="7591"/>
    <cellStyle name="Normal 2 2 2 4 3 3" xfId="3074"/>
    <cellStyle name="Normal 2 2 2 4 3 3 2" xfId="5540"/>
    <cellStyle name="Normal 2 2 2 4 3 3 2 2" xfId="11030"/>
    <cellStyle name="Normal 2 2 2 4 3 3 3" xfId="8564"/>
    <cellStyle name="Normal 2 2 2 4 3 4" xfId="3897"/>
    <cellStyle name="Normal 2 2 2 4 3 4 2" xfId="6363"/>
    <cellStyle name="Normal 2 2 2 4 3 4 2 2" xfId="11853"/>
    <cellStyle name="Normal 2 2 2 4 3 4 3" xfId="9387"/>
    <cellStyle name="Normal 2 2 2 4 3 5" xfId="4718"/>
    <cellStyle name="Normal 2 2 2 4 3 5 2" xfId="10208"/>
    <cellStyle name="Normal 2 2 2 4 3 6" xfId="7590"/>
    <cellStyle name="Normal 2 2 2 4 3_Plan3" xfId="7177"/>
    <cellStyle name="Normal 2 2 2 4 4" xfId="1809"/>
    <cellStyle name="Normal 2 2 2 4 4 2" xfId="1810"/>
    <cellStyle name="Normal 2 2 2 4 4 2 2" xfId="3448"/>
    <cellStyle name="Normal 2 2 2 4 4 2 2 2" xfId="5914"/>
    <cellStyle name="Normal 2 2 2 4 4 2 2 2 2" xfId="11404"/>
    <cellStyle name="Normal 2 2 2 4 4 2 2 3" xfId="8938"/>
    <cellStyle name="Normal 2 2 2 4 4 2 3" xfId="4271"/>
    <cellStyle name="Normal 2 2 2 4 4 2 3 2" xfId="6737"/>
    <cellStyle name="Normal 2 2 2 4 4 2 3 2 2" xfId="12227"/>
    <cellStyle name="Normal 2 2 2 4 4 2 3 3" xfId="9761"/>
    <cellStyle name="Normal 2 2 2 4 4 2 4" xfId="5092"/>
    <cellStyle name="Normal 2 2 2 4 4 2 4 2" xfId="10582"/>
    <cellStyle name="Normal 2 2 2 4 4 2 5" xfId="7593"/>
    <cellStyle name="Normal 2 2 2 4 4 3" xfId="3044"/>
    <cellStyle name="Normal 2 2 2 4 4 3 2" xfId="5510"/>
    <cellStyle name="Normal 2 2 2 4 4 3 2 2" xfId="11000"/>
    <cellStyle name="Normal 2 2 2 4 4 3 3" xfId="8534"/>
    <cellStyle name="Normal 2 2 2 4 4 4" xfId="3867"/>
    <cellStyle name="Normal 2 2 2 4 4 4 2" xfId="6333"/>
    <cellStyle name="Normal 2 2 2 4 4 4 2 2" xfId="11823"/>
    <cellStyle name="Normal 2 2 2 4 4 4 3" xfId="9357"/>
    <cellStyle name="Normal 2 2 2 4 4 5" xfId="4688"/>
    <cellStyle name="Normal 2 2 2 4 4 5 2" xfId="10178"/>
    <cellStyle name="Normal 2 2 2 4 4 6" xfId="7592"/>
    <cellStyle name="Normal 2 2 2 4 4_Plan3" xfId="7039"/>
    <cellStyle name="Normal 2 2 2 4 5" xfId="1811"/>
    <cellStyle name="Normal 2 2 2 4 5 2" xfId="1812"/>
    <cellStyle name="Normal 2 2 2 4 5 2 2" xfId="3376"/>
    <cellStyle name="Normal 2 2 2 4 5 2 2 2" xfId="5842"/>
    <cellStyle name="Normal 2 2 2 4 5 2 2 2 2" xfId="11332"/>
    <cellStyle name="Normal 2 2 2 4 5 2 2 3" xfId="8866"/>
    <cellStyle name="Normal 2 2 2 4 5 2 3" xfId="4199"/>
    <cellStyle name="Normal 2 2 2 4 5 2 3 2" xfId="6665"/>
    <cellStyle name="Normal 2 2 2 4 5 2 3 2 2" xfId="12155"/>
    <cellStyle name="Normal 2 2 2 4 5 2 3 3" xfId="9689"/>
    <cellStyle name="Normal 2 2 2 4 5 2 4" xfId="5020"/>
    <cellStyle name="Normal 2 2 2 4 5 2 4 2" xfId="10510"/>
    <cellStyle name="Normal 2 2 2 4 5 2 5" xfId="7595"/>
    <cellStyle name="Normal 2 2 2 4 5 3" xfId="2972"/>
    <cellStyle name="Normal 2 2 2 4 5 3 2" xfId="5438"/>
    <cellStyle name="Normal 2 2 2 4 5 3 2 2" xfId="10928"/>
    <cellStyle name="Normal 2 2 2 4 5 3 3" xfId="8462"/>
    <cellStyle name="Normal 2 2 2 4 5 4" xfId="3795"/>
    <cellStyle name="Normal 2 2 2 4 5 4 2" xfId="6261"/>
    <cellStyle name="Normal 2 2 2 4 5 4 2 2" xfId="11751"/>
    <cellStyle name="Normal 2 2 2 4 5 4 3" xfId="9285"/>
    <cellStyle name="Normal 2 2 2 4 5 5" xfId="4616"/>
    <cellStyle name="Normal 2 2 2 4 5 5 2" xfId="10106"/>
    <cellStyle name="Normal 2 2 2 4 5 6" xfId="7594"/>
    <cellStyle name="Normal 2 2 2 4 6" xfId="1813"/>
    <cellStyle name="Normal 2 2 2 4 6 2" xfId="3292"/>
    <cellStyle name="Normal 2 2 2 4 6 2 2" xfId="5758"/>
    <cellStyle name="Normal 2 2 2 4 6 2 2 2" xfId="11248"/>
    <cellStyle name="Normal 2 2 2 4 6 2 3" xfId="8782"/>
    <cellStyle name="Normal 2 2 2 4 6 3" xfId="4115"/>
    <cellStyle name="Normal 2 2 2 4 6 3 2" xfId="6581"/>
    <cellStyle name="Normal 2 2 2 4 6 3 2 2" xfId="12071"/>
    <cellStyle name="Normal 2 2 2 4 6 3 3" xfId="9605"/>
    <cellStyle name="Normal 2 2 2 4 6 4" xfId="4936"/>
    <cellStyle name="Normal 2 2 2 4 6 4 2" xfId="10426"/>
    <cellStyle name="Normal 2 2 2 4 6 5" xfId="7596"/>
    <cellStyle name="Normal 2 2 2 4 7" xfId="2889"/>
    <cellStyle name="Normal 2 2 2 4 7 2" xfId="5355"/>
    <cellStyle name="Normal 2 2 2 4 7 2 2" xfId="10845"/>
    <cellStyle name="Normal 2 2 2 4 7 3" xfId="8379"/>
    <cellStyle name="Normal 2 2 2 4 8" xfId="3711"/>
    <cellStyle name="Normal 2 2 2 4 8 2" xfId="6177"/>
    <cellStyle name="Normal 2 2 2 4 8 2 2" xfId="11667"/>
    <cellStyle name="Normal 2 2 2 4 8 3" xfId="9201"/>
    <cellStyle name="Normal 2 2 2 4 9" xfId="4533"/>
    <cellStyle name="Normal 2 2 2 4 9 2" xfId="10023"/>
    <cellStyle name="Normal 2 2 2 4_Plan3" xfId="7148"/>
    <cellStyle name="Normal 2 2 2 5" xfId="1814"/>
    <cellStyle name="Normal 2 2 2 5 10" xfId="7597"/>
    <cellStyle name="Normal 2 2 2 5 11" xfId="12647"/>
    <cellStyle name="Normal 2 2 2 5 2" xfId="1815"/>
    <cellStyle name="Normal 2 2 2 5 2 2" xfId="1816"/>
    <cellStyle name="Normal 2 2 2 5 2 2 2" xfId="1817"/>
    <cellStyle name="Normal 2 2 2 5 2 2 2 2" xfId="3533"/>
    <cellStyle name="Normal 2 2 2 5 2 2 2 2 2" xfId="5999"/>
    <cellStyle name="Normal 2 2 2 5 2 2 2 2 2 2" xfId="11489"/>
    <cellStyle name="Normal 2 2 2 5 2 2 2 2 3" xfId="9023"/>
    <cellStyle name="Normal 2 2 2 5 2 2 2 3" xfId="4356"/>
    <cellStyle name="Normal 2 2 2 5 2 2 2 3 2" xfId="6822"/>
    <cellStyle name="Normal 2 2 2 5 2 2 2 3 2 2" xfId="12312"/>
    <cellStyle name="Normal 2 2 2 5 2 2 2 3 3" xfId="9846"/>
    <cellStyle name="Normal 2 2 2 5 2 2 2 4" xfId="5177"/>
    <cellStyle name="Normal 2 2 2 5 2 2 2 4 2" xfId="10667"/>
    <cellStyle name="Normal 2 2 2 5 2 2 2 5" xfId="7600"/>
    <cellStyle name="Normal 2 2 2 5 2 2 3" xfId="3129"/>
    <cellStyle name="Normal 2 2 2 5 2 2 3 2" xfId="5595"/>
    <cellStyle name="Normal 2 2 2 5 2 2 3 2 2" xfId="11085"/>
    <cellStyle name="Normal 2 2 2 5 2 2 3 3" xfId="8619"/>
    <cellStyle name="Normal 2 2 2 5 2 2 4" xfId="3952"/>
    <cellStyle name="Normal 2 2 2 5 2 2 4 2" xfId="6418"/>
    <cellStyle name="Normal 2 2 2 5 2 2 4 2 2" xfId="11908"/>
    <cellStyle name="Normal 2 2 2 5 2 2 4 3" xfId="9442"/>
    <cellStyle name="Normal 2 2 2 5 2 2 5" xfId="4773"/>
    <cellStyle name="Normal 2 2 2 5 2 2 5 2" xfId="10263"/>
    <cellStyle name="Normal 2 2 2 5 2 2 6" xfId="7599"/>
    <cellStyle name="Normal 2 2 2 5 2 2_Plan3" xfId="7181"/>
    <cellStyle name="Normal 2 2 2 5 2 3" xfId="1818"/>
    <cellStyle name="Normal 2 2 2 5 2 3 2" xfId="1819"/>
    <cellStyle name="Normal 2 2 2 5 2 3 2 2" xfId="3604"/>
    <cellStyle name="Normal 2 2 2 5 2 3 2 2 2" xfId="6070"/>
    <cellStyle name="Normal 2 2 2 5 2 3 2 2 2 2" xfId="11560"/>
    <cellStyle name="Normal 2 2 2 5 2 3 2 2 3" xfId="9094"/>
    <cellStyle name="Normal 2 2 2 5 2 3 2 3" xfId="4427"/>
    <cellStyle name="Normal 2 2 2 5 2 3 2 3 2" xfId="6893"/>
    <cellStyle name="Normal 2 2 2 5 2 3 2 3 2 2" xfId="12383"/>
    <cellStyle name="Normal 2 2 2 5 2 3 2 3 3" xfId="9917"/>
    <cellStyle name="Normal 2 2 2 5 2 3 2 4" xfId="5248"/>
    <cellStyle name="Normal 2 2 2 5 2 3 2 4 2" xfId="10738"/>
    <cellStyle name="Normal 2 2 2 5 2 3 2 5" xfId="7602"/>
    <cellStyle name="Normal 2 2 2 5 2 3 3" xfId="3200"/>
    <cellStyle name="Normal 2 2 2 5 2 3 3 2" xfId="5666"/>
    <cellStyle name="Normal 2 2 2 5 2 3 3 2 2" xfId="11156"/>
    <cellStyle name="Normal 2 2 2 5 2 3 3 3" xfId="8690"/>
    <cellStyle name="Normal 2 2 2 5 2 3 4" xfId="4023"/>
    <cellStyle name="Normal 2 2 2 5 2 3 4 2" xfId="6489"/>
    <cellStyle name="Normal 2 2 2 5 2 3 4 2 2" xfId="11979"/>
    <cellStyle name="Normal 2 2 2 5 2 3 4 3" xfId="9513"/>
    <cellStyle name="Normal 2 2 2 5 2 3 5" xfId="4844"/>
    <cellStyle name="Normal 2 2 2 5 2 3 5 2" xfId="10334"/>
    <cellStyle name="Normal 2 2 2 5 2 3 6" xfId="7601"/>
    <cellStyle name="Normal 2 2 2 5 2 3_Plan3" xfId="7225"/>
    <cellStyle name="Normal 2 2 2 5 2 4" xfId="1820"/>
    <cellStyle name="Normal 2 2 2 5 2 4 2" xfId="1821"/>
    <cellStyle name="Normal 2 2 2 5 2 4 2 2" xfId="3421"/>
    <cellStyle name="Normal 2 2 2 5 2 4 2 2 2" xfId="5887"/>
    <cellStyle name="Normal 2 2 2 5 2 4 2 2 2 2" xfId="11377"/>
    <cellStyle name="Normal 2 2 2 5 2 4 2 2 3" xfId="8911"/>
    <cellStyle name="Normal 2 2 2 5 2 4 2 3" xfId="4244"/>
    <cellStyle name="Normal 2 2 2 5 2 4 2 3 2" xfId="6710"/>
    <cellStyle name="Normal 2 2 2 5 2 4 2 3 2 2" xfId="12200"/>
    <cellStyle name="Normal 2 2 2 5 2 4 2 3 3" xfId="9734"/>
    <cellStyle name="Normal 2 2 2 5 2 4 2 4" xfId="5065"/>
    <cellStyle name="Normal 2 2 2 5 2 4 2 4 2" xfId="10555"/>
    <cellStyle name="Normal 2 2 2 5 2 4 2 5" xfId="7604"/>
    <cellStyle name="Normal 2 2 2 5 2 4 3" xfId="3017"/>
    <cellStyle name="Normal 2 2 2 5 2 4 3 2" xfId="5483"/>
    <cellStyle name="Normal 2 2 2 5 2 4 3 2 2" xfId="10973"/>
    <cellStyle name="Normal 2 2 2 5 2 4 3 3" xfId="8507"/>
    <cellStyle name="Normal 2 2 2 5 2 4 4" xfId="3840"/>
    <cellStyle name="Normal 2 2 2 5 2 4 4 2" xfId="6306"/>
    <cellStyle name="Normal 2 2 2 5 2 4 4 2 2" xfId="11796"/>
    <cellStyle name="Normal 2 2 2 5 2 4 4 3" xfId="9330"/>
    <cellStyle name="Normal 2 2 2 5 2 4 5" xfId="4661"/>
    <cellStyle name="Normal 2 2 2 5 2 4 5 2" xfId="10151"/>
    <cellStyle name="Normal 2 2 2 5 2 4 6" xfId="7603"/>
    <cellStyle name="Normal 2 2 2 5 2 5" xfId="1822"/>
    <cellStyle name="Normal 2 2 2 5 2 5 2" xfId="3335"/>
    <cellStyle name="Normal 2 2 2 5 2 5 2 2" xfId="5801"/>
    <cellStyle name="Normal 2 2 2 5 2 5 2 2 2" xfId="11291"/>
    <cellStyle name="Normal 2 2 2 5 2 5 2 3" xfId="8825"/>
    <cellStyle name="Normal 2 2 2 5 2 5 3" xfId="4158"/>
    <cellStyle name="Normal 2 2 2 5 2 5 3 2" xfId="6624"/>
    <cellStyle name="Normal 2 2 2 5 2 5 3 2 2" xfId="12114"/>
    <cellStyle name="Normal 2 2 2 5 2 5 3 3" xfId="9648"/>
    <cellStyle name="Normal 2 2 2 5 2 5 4" xfId="4979"/>
    <cellStyle name="Normal 2 2 2 5 2 5 4 2" xfId="10469"/>
    <cellStyle name="Normal 2 2 2 5 2 5 5" xfId="7605"/>
    <cellStyle name="Normal 2 2 2 5 2 6" xfId="2931"/>
    <cellStyle name="Normal 2 2 2 5 2 6 2" xfId="5397"/>
    <cellStyle name="Normal 2 2 2 5 2 6 2 2" xfId="10887"/>
    <cellStyle name="Normal 2 2 2 5 2 6 3" xfId="8421"/>
    <cellStyle name="Normal 2 2 2 5 2 7" xfId="3754"/>
    <cellStyle name="Normal 2 2 2 5 2 7 2" xfId="6220"/>
    <cellStyle name="Normal 2 2 2 5 2 7 2 2" xfId="11710"/>
    <cellStyle name="Normal 2 2 2 5 2 7 3" xfId="9244"/>
    <cellStyle name="Normal 2 2 2 5 2 8" xfId="4575"/>
    <cellStyle name="Normal 2 2 2 5 2 8 2" xfId="10065"/>
    <cellStyle name="Normal 2 2 2 5 2 9" xfId="7598"/>
    <cellStyle name="Normal 2 2 2 5 2_Plan3" xfId="7038"/>
    <cellStyle name="Normal 2 2 2 5 3" xfId="1823"/>
    <cellStyle name="Normal 2 2 2 5 3 2" xfId="1824"/>
    <cellStyle name="Normal 2 2 2 5 3 2 2" xfId="3475"/>
    <cellStyle name="Normal 2 2 2 5 3 2 2 2" xfId="5941"/>
    <cellStyle name="Normal 2 2 2 5 3 2 2 2 2" xfId="11431"/>
    <cellStyle name="Normal 2 2 2 5 3 2 2 3" xfId="8965"/>
    <cellStyle name="Normal 2 2 2 5 3 2 3" xfId="4298"/>
    <cellStyle name="Normal 2 2 2 5 3 2 3 2" xfId="6764"/>
    <cellStyle name="Normal 2 2 2 5 3 2 3 2 2" xfId="12254"/>
    <cellStyle name="Normal 2 2 2 5 3 2 3 3" xfId="9788"/>
    <cellStyle name="Normal 2 2 2 5 3 2 4" xfId="5119"/>
    <cellStyle name="Normal 2 2 2 5 3 2 4 2" xfId="10609"/>
    <cellStyle name="Normal 2 2 2 5 3 2 5" xfId="7607"/>
    <cellStyle name="Normal 2 2 2 5 3 3" xfId="3071"/>
    <cellStyle name="Normal 2 2 2 5 3 3 2" xfId="5537"/>
    <cellStyle name="Normal 2 2 2 5 3 3 2 2" xfId="11027"/>
    <cellStyle name="Normal 2 2 2 5 3 3 3" xfId="8561"/>
    <cellStyle name="Normal 2 2 2 5 3 4" xfId="3894"/>
    <cellStyle name="Normal 2 2 2 5 3 4 2" xfId="6360"/>
    <cellStyle name="Normal 2 2 2 5 3 4 2 2" xfId="11850"/>
    <cellStyle name="Normal 2 2 2 5 3 4 3" xfId="9384"/>
    <cellStyle name="Normal 2 2 2 5 3 5" xfId="4715"/>
    <cellStyle name="Normal 2 2 2 5 3 5 2" xfId="10205"/>
    <cellStyle name="Normal 2 2 2 5 3 6" xfId="7606"/>
    <cellStyle name="Normal 2 2 2 5 3_Plan3" xfId="7062"/>
    <cellStyle name="Normal 2 2 2 5 4" xfId="1825"/>
    <cellStyle name="Normal 2 2 2 5 4 2" xfId="1826"/>
    <cellStyle name="Normal 2 2 2 5 4 2 2" xfId="3451"/>
    <cellStyle name="Normal 2 2 2 5 4 2 2 2" xfId="5917"/>
    <cellStyle name="Normal 2 2 2 5 4 2 2 2 2" xfId="11407"/>
    <cellStyle name="Normal 2 2 2 5 4 2 2 3" xfId="8941"/>
    <cellStyle name="Normal 2 2 2 5 4 2 3" xfId="4274"/>
    <cellStyle name="Normal 2 2 2 5 4 2 3 2" xfId="6740"/>
    <cellStyle name="Normal 2 2 2 5 4 2 3 2 2" xfId="12230"/>
    <cellStyle name="Normal 2 2 2 5 4 2 3 3" xfId="9764"/>
    <cellStyle name="Normal 2 2 2 5 4 2 4" xfId="5095"/>
    <cellStyle name="Normal 2 2 2 5 4 2 4 2" xfId="10585"/>
    <cellStyle name="Normal 2 2 2 5 4 2 5" xfId="7609"/>
    <cellStyle name="Normal 2 2 2 5 4 3" xfId="3047"/>
    <cellStyle name="Normal 2 2 2 5 4 3 2" xfId="5513"/>
    <cellStyle name="Normal 2 2 2 5 4 3 2 2" xfId="11003"/>
    <cellStyle name="Normal 2 2 2 5 4 3 3" xfId="8537"/>
    <cellStyle name="Normal 2 2 2 5 4 4" xfId="3870"/>
    <cellStyle name="Normal 2 2 2 5 4 4 2" xfId="6336"/>
    <cellStyle name="Normal 2 2 2 5 4 4 2 2" xfId="11826"/>
    <cellStyle name="Normal 2 2 2 5 4 4 3" xfId="9360"/>
    <cellStyle name="Normal 2 2 2 5 4 5" xfId="4691"/>
    <cellStyle name="Normal 2 2 2 5 4 5 2" xfId="10181"/>
    <cellStyle name="Normal 2 2 2 5 4 6" xfId="7608"/>
    <cellStyle name="Normal 2 2 2 5 4_Plan3" xfId="7180"/>
    <cellStyle name="Normal 2 2 2 5 5" xfId="1827"/>
    <cellStyle name="Normal 2 2 2 5 5 2" xfId="1828"/>
    <cellStyle name="Normal 2 2 2 5 5 2 2" xfId="3456"/>
    <cellStyle name="Normal 2 2 2 5 5 2 2 2" xfId="5922"/>
    <cellStyle name="Normal 2 2 2 5 5 2 2 2 2" xfId="11412"/>
    <cellStyle name="Normal 2 2 2 5 5 2 2 3" xfId="8946"/>
    <cellStyle name="Normal 2 2 2 5 5 2 3" xfId="4279"/>
    <cellStyle name="Normal 2 2 2 5 5 2 3 2" xfId="6745"/>
    <cellStyle name="Normal 2 2 2 5 5 2 3 2 2" xfId="12235"/>
    <cellStyle name="Normal 2 2 2 5 5 2 3 3" xfId="9769"/>
    <cellStyle name="Normal 2 2 2 5 5 2 4" xfId="5100"/>
    <cellStyle name="Normal 2 2 2 5 5 2 4 2" xfId="10590"/>
    <cellStyle name="Normal 2 2 2 5 5 2 5" xfId="7611"/>
    <cellStyle name="Normal 2 2 2 5 5 3" xfId="3052"/>
    <cellStyle name="Normal 2 2 2 5 5 3 2" xfId="5518"/>
    <cellStyle name="Normal 2 2 2 5 5 3 2 2" xfId="11008"/>
    <cellStyle name="Normal 2 2 2 5 5 3 3" xfId="8542"/>
    <cellStyle name="Normal 2 2 2 5 5 4" xfId="3875"/>
    <cellStyle name="Normal 2 2 2 5 5 4 2" xfId="6341"/>
    <cellStyle name="Normal 2 2 2 5 5 4 2 2" xfId="11831"/>
    <cellStyle name="Normal 2 2 2 5 5 4 3" xfId="9365"/>
    <cellStyle name="Normal 2 2 2 5 5 5" xfId="4696"/>
    <cellStyle name="Normal 2 2 2 5 5 5 2" xfId="10186"/>
    <cellStyle name="Normal 2 2 2 5 5 6" xfId="7610"/>
    <cellStyle name="Normal 2 2 2 5 6" xfId="1829"/>
    <cellStyle name="Normal 2 2 2 5 6 2" xfId="3289"/>
    <cellStyle name="Normal 2 2 2 5 6 2 2" xfId="5755"/>
    <cellStyle name="Normal 2 2 2 5 6 2 2 2" xfId="11245"/>
    <cellStyle name="Normal 2 2 2 5 6 2 3" xfId="8779"/>
    <cellStyle name="Normal 2 2 2 5 6 3" xfId="4112"/>
    <cellStyle name="Normal 2 2 2 5 6 3 2" xfId="6578"/>
    <cellStyle name="Normal 2 2 2 5 6 3 2 2" xfId="12068"/>
    <cellStyle name="Normal 2 2 2 5 6 3 3" xfId="9602"/>
    <cellStyle name="Normal 2 2 2 5 6 4" xfId="4933"/>
    <cellStyle name="Normal 2 2 2 5 6 4 2" xfId="10423"/>
    <cellStyle name="Normal 2 2 2 5 6 5" xfId="7612"/>
    <cellStyle name="Normal 2 2 2 5 7" xfId="2886"/>
    <cellStyle name="Normal 2 2 2 5 7 2" xfId="5352"/>
    <cellStyle name="Normal 2 2 2 5 7 2 2" xfId="10842"/>
    <cellStyle name="Normal 2 2 2 5 7 3" xfId="8376"/>
    <cellStyle name="Normal 2 2 2 5 8" xfId="3708"/>
    <cellStyle name="Normal 2 2 2 5 8 2" xfId="6174"/>
    <cellStyle name="Normal 2 2 2 5 8 2 2" xfId="11664"/>
    <cellStyle name="Normal 2 2 2 5 8 3" xfId="9198"/>
    <cellStyle name="Normal 2 2 2 5 9" xfId="4530"/>
    <cellStyle name="Normal 2 2 2 5 9 2" xfId="10020"/>
    <cellStyle name="Normal 2 2 2 5_Plan3" xfId="7221"/>
    <cellStyle name="Normal 2 2 2 6" xfId="1830"/>
    <cellStyle name="Normal 2 2 2 6 2" xfId="1831"/>
    <cellStyle name="Normal 2 2 2 6 3" xfId="1832"/>
    <cellStyle name="Normal 2 2 2 6 4" xfId="1833"/>
    <cellStyle name="Normal 2 2 2 6 5" xfId="12500"/>
    <cellStyle name="Normal 2 2 2 7" xfId="1834"/>
    <cellStyle name="Normal 2 2 2 8" xfId="1835"/>
    <cellStyle name="Normal 2 2 2 9" xfId="1836"/>
    <cellStyle name="Normal 2 2 20" xfId="7326"/>
    <cellStyle name="Normal 2 2 21" xfId="1222"/>
    <cellStyle name="Normal 2 2 22" xfId="12506"/>
    <cellStyle name="Normal 2 2 3" xfId="417"/>
    <cellStyle name="Normal 2 2 3 10" xfId="7372"/>
    <cellStyle name="Normal 2 2 3 11" xfId="12501"/>
    <cellStyle name="Normal 2 2 3 2" xfId="418"/>
    <cellStyle name="Normal 2 2 3 2 10" xfId="1838"/>
    <cellStyle name="Normal 2 2 3 2 10 2" xfId="7613"/>
    <cellStyle name="Normal 2 2 3 2 11" xfId="12648"/>
    <cellStyle name="Normal 2 2 3 2 2" xfId="1839"/>
    <cellStyle name="Normal 2 2 3 2 2 2" xfId="1840"/>
    <cellStyle name="Normal 2 2 3 2 2 2 2" xfId="1841"/>
    <cellStyle name="Normal 2 2 3 2 2 2 2 2" xfId="3537"/>
    <cellStyle name="Normal 2 2 3 2 2 2 2 2 2" xfId="6003"/>
    <cellStyle name="Normal 2 2 3 2 2 2 2 2 2 2" xfId="11493"/>
    <cellStyle name="Normal 2 2 3 2 2 2 2 2 3" xfId="9027"/>
    <cellStyle name="Normal 2 2 3 2 2 2 2 3" xfId="4360"/>
    <cellStyle name="Normal 2 2 3 2 2 2 2 3 2" xfId="6826"/>
    <cellStyle name="Normal 2 2 3 2 2 2 2 3 2 2" xfId="12316"/>
    <cellStyle name="Normal 2 2 3 2 2 2 2 3 3" xfId="9850"/>
    <cellStyle name="Normal 2 2 3 2 2 2 2 4" xfId="5181"/>
    <cellStyle name="Normal 2 2 3 2 2 2 2 4 2" xfId="10671"/>
    <cellStyle name="Normal 2 2 3 2 2 2 2 5" xfId="7616"/>
    <cellStyle name="Normal 2 2 3 2 2 2 3" xfId="3133"/>
    <cellStyle name="Normal 2 2 3 2 2 2 3 2" xfId="5599"/>
    <cellStyle name="Normal 2 2 3 2 2 2 3 2 2" xfId="11089"/>
    <cellStyle name="Normal 2 2 3 2 2 2 3 3" xfId="8623"/>
    <cellStyle name="Normal 2 2 3 2 2 2 4" xfId="3956"/>
    <cellStyle name="Normal 2 2 3 2 2 2 4 2" xfId="6422"/>
    <cellStyle name="Normal 2 2 3 2 2 2 4 2 2" xfId="11912"/>
    <cellStyle name="Normal 2 2 3 2 2 2 4 3" xfId="9446"/>
    <cellStyle name="Normal 2 2 3 2 2 2 5" xfId="4777"/>
    <cellStyle name="Normal 2 2 3 2 2 2 5 2" xfId="10267"/>
    <cellStyle name="Normal 2 2 3 2 2 2 6" xfId="7615"/>
    <cellStyle name="Normal 2 2 3 2 2 2_Plan3" xfId="7179"/>
    <cellStyle name="Normal 2 2 3 2 2 3" xfId="1842"/>
    <cellStyle name="Normal 2 2 3 2 2 3 2" xfId="1843"/>
    <cellStyle name="Normal 2 2 3 2 2 3 2 2" xfId="3608"/>
    <cellStyle name="Normal 2 2 3 2 2 3 2 2 2" xfId="6074"/>
    <cellStyle name="Normal 2 2 3 2 2 3 2 2 2 2" xfId="11564"/>
    <cellStyle name="Normal 2 2 3 2 2 3 2 2 3" xfId="9098"/>
    <cellStyle name="Normal 2 2 3 2 2 3 2 3" xfId="4431"/>
    <cellStyle name="Normal 2 2 3 2 2 3 2 3 2" xfId="6897"/>
    <cellStyle name="Normal 2 2 3 2 2 3 2 3 2 2" xfId="12387"/>
    <cellStyle name="Normal 2 2 3 2 2 3 2 3 3" xfId="9921"/>
    <cellStyle name="Normal 2 2 3 2 2 3 2 4" xfId="5252"/>
    <cellStyle name="Normal 2 2 3 2 2 3 2 4 2" xfId="10742"/>
    <cellStyle name="Normal 2 2 3 2 2 3 2 5" xfId="7618"/>
    <cellStyle name="Normal 2 2 3 2 2 3 3" xfId="3204"/>
    <cellStyle name="Normal 2 2 3 2 2 3 3 2" xfId="5670"/>
    <cellStyle name="Normal 2 2 3 2 2 3 3 2 2" xfId="11160"/>
    <cellStyle name="Normal 2 2 3 2 2 3 3 3" xfId="8694"/>
    <cellStyle name="Normal 2 2 3 2 2 3 4" xfId="4027"/>
    <cellStyle name="Normal 2 2 3 2 2 3 4 2" xfId="6493"/>
    <cellStyle name="Normal 2 2 3 2 2 3 4 2 2" xfId="11983"/>
    <cellStyle name="Normal 2 2 3 2 2 3 4 3" xfId="9517"/>
    <cellStyle name="Normal 2 2 3 2 2 3 5" xfId="4848"/>
    <cellStyle name="Normal 2 2 3 2 2 3 5 2" xfId="10338"/>
    <cellStyle name="Normal 2 2 3 2 2 3 6" xfId="7617"/>
    <cellStyle name="Normal 2 2 3 2 2 3_Plan3" xfId="7223"/>
    <cellStyle name="Normal 2 2 3 2 2 4" xfId="1844"/>
    <cellStyle name="Normal 2 2 3 2 2 4 2" xfId="1845"/>
    <cellStyle name="Normal 2 2 3 2 2 4 2 2" xfId="3640"/>
    <cellStyle name="Normal 2 2 3 2 2 4 2 2 2" xfId="6106"/>
    <cellStyle name="Normal 2 2 3 2 2 4 2 2 2 2" xfId="11596"/>
    <cellStyle name="Normal 2 2 3 2 2 4 2 2 3" xfId="9130"/>
    <cellStyle name="Normal 2 2 3 2 2 4 2 3" xfId="4463"/>
    <cellStyle name="Normal 2 2 3 2 2 4 2 3 2" xfId="6929"/>
    <cellStyle name="Normal 2 2 3 2 2 4 2 3 2 2" xfId="12419"/>
    <cellStyle name="Normal 2 2 3 2 2 4 2 3 3" xfId="9953"/>
    <cellStyle name="Normal 2 2 3 2 2 4 2 4" xfId="5284"/>
    <cellStyle name="Normal 2 2 3 2 2 4 2 4 2" xfId="10774"/>
    <cellStyle name="Normal 2 2 3 2 2 4 2 5" xfId="7620"/>
    <cellStyle name="Normal 2 2 3 2 2 4 3" xfId="3236"/>
    <cellStyle name="Normal 2 2 3 2 2 4 3 2" xfId="5702"/>
    <cellStyle name="Normal 2 2 3 2 2 4 3 2 2" xfId="11192"/>
    <cellStyle name="Normal 2 2 3 2 2 4 3 3" xfId="8726"/>
    <cellStyle name="Normal 2 2 3 2 2 4 4" xfId="4059"/>
    <cellStyle name="Normal 2 2 3 2 2 4 4 2" xfId="6525"/>
    <cellStyle name="Normal 2 2 3 2 2 4 4 2 2" xfId="12015"/>
    <cellStyle name="Normal 2 2 3 2 2 4 4 3" xfId="9549"/>
    <cellStyle name="Normal 2 2 3 2 2 4 5" xfId="4880"/>
    <cellStyle name="Normal 2 2 3 2 2 4 5 2" xfId="10370"/>
    <cellStyle name="Normal 2 2 3 2 2 4 6" xfId="7619"/>
    <cellStyle name="Normal 2 2 3 2 2 5" xfId="1846"/>
    <cellStyle name="Normal 2 2 3 2 2 5 2" xfId="3340"/>
    <cellStyle name="Normal 2 2 3 2 2 5 2 2" xfId="5806"/>
    <cellStyle name="Normal 2 2 3 2 2 5 2 2 2" xfId="11296"/>
    <cellStyle name="Normal 2 2 3 2 2 5 2 3" xfId="8830"/>
    <cellStyle name="Normal 2 2 3 2 2 5 3" xfId="4163"/>
    <cellStyle name="Normal 2 2 3 2 2 5 3 2" xfId="6629"/>
    <cellStyle name="Normal 2 2 3 2 2 5 3 2 2" xfId="12119"/>
    <cellStyle name="Normal 2 2 3 2 2 5 3 3" xfId="9653"/>
    <cellStyle name="Normal 2 2 3 2 2 5 4" xfId="4984"/>
    <cellStyle name="Normal 2 2 3 2 2 5 4 2" xfId="10474"/>
    <cellStyle name="Normal 2 2 3 2 2 5 5" xfId="7621"/>
    <cellStyle name="Normal 2 2 3 2 2 6" xfId="2936"/>
    <cellStyle name="Normal 2 2 3 2 2 6 2" xfId="5402"/>
    <cellStyle name="Normal 2 2 3 2 2 6 2 2" xfId="10892"/>
    <cellStyle name="Normal 2 2 3 2 2 6 3" xfId="8426"/>
    <cellStyle name="Normal 2 2 3 2 2 7" xfId="3759"/>
    <cellStyle name="Normal 2 2 3 2 2 7 2" xfId="6225"/>
    <cellStyle name="Normal 2 2 3 2 2 7 2 2" xfId="11715"/>
    <cellStyle name="Normal 2 2 3 2 2 7 3" xfId="9249"/>
    <cellStyle name="Normal 2 2 3 2 2 8" xfId="4580"/>
    <cellStyle name="Normal 2 2 3 2 2 8 2" xfId="10070"/>
    <cellStyle name="Normal 2 2 3 2 2 9" xfId="7614"/>
    <cellStyle name="Normal 2 2 3 2 2_Plan3" xfId="7061"/>
    <cellStyle name="Normal 2 2 3 2 3" xfId="1847"/>
    <cellStyle name="Normal 2 2 3 2 3 2" xfId="1848"/>
    <cellStyle name="Normal 2 2 3 2 3 2 2" xfId="3480"/>
    <cellStyle name="Normal 2 2 3 2 3 2 2 2" xfId="5946"/>
    <cellStyle name="Normal 2 2 3 2 3 2 2 2 2" xfId="11436"/>
    <cellStyle name="Normal 2 2 3 2 3 2 2 3" xfId="8970"/>
    <cellStyle name="Normal 2 2 3 2 3 2 3" xfId="4303"/>
    <cellStyle name="Normal 2 2 3 2 3 2 3 2" xfId="6769"/>
    <cellStyle name="Normal 2 2 3 2 3 2 3 2 2" xfId="12259"/>
    <cellStyle name="Normal 2 2 3 2 3 2 3 3" xfId="9793"/>
    <cellStyle name="Normal 2 2 3 2 3 2 4" xfId="5124"/>
    <cellStyle name="Normal 2 2 3 2 3 2 4 2" xfId="10614"/>
    <cellStyle name="Normal 2 2 3 2 3 2 5" xfId="7623"/>
    <cellStyle name="Normal 2 2 3 2 3 3" xfId="3076"/>
    <cellStyle name="Normal 2 2 3 2 3 3 2" xfId="5542"/>
    <cellStyle name="Normal 2 2 3 2 3 3 2 2" xfId="11032"/>
    <cellStyle name="Normal 2 2 3 2 3 3 3" xfId="8566"/>
    <cellStyle name="Normal 2 2 3 2 3 4" xfId="3899"/>
    <cellStyle name="Normal 2 2 3 2 3 4 2" xfId="6365"/>
    <cellStyle name="Normal 2 2 3 2 3 4 2 2" xfId="11855"/>
    <cellStyle name="Normal 2 2 3 2 3 4 3" xfId="9389"/>
    <cellStyle name="Normal 2 2 3 2 3 5" xfId="4720"/>
    <cellStyle name="Normal 2 2 3 2 3 5 2" xfId="10210"/>
    <cellStyle name="Normal 2 2 3 2 3 6" xfId="7622"/>
    <cellStyle name="Normal 2 2 3 2 3_Plan3" xfId="7060"/>
    <cellStyle name="Normal 2 2 3 2 4" xfId="1849"/>
    <cellStyle name="Normal 2 2 3 2 4 2" xfId="1850"/>
    <cellStyle name="Normal 2 2 3 2 4 2 2" xfId="3446"/>
    <cellStyle name="Normal 2 2 3 2 4 2 2 2" xfId="5912"/>
    <cellStyle name="Normal 2 2 3 2 4 2 2 2 2" xfId="11402"/>
    <cellStyle name="Normal 2 2 3 2 4 2 2 3" xfId="8936"/>
    <cellStyle name="Normal 2 2 3 2 4 2 3" xfId="4269"/>
    <cellStyle name="Normal 2 2 3 2 4 2 3 2" xfId="6735"/>
    <cellStyle name="Normal 2 2 3 2 4 2 3 2 2" xfId="12225"/>
    <cellStyle name="Normal 2 2 3 2 4 2 3 3" xfId="9759"/>
    <cellStyle name="Normal 2 2 3 2 4 2 4" xfId="5090"/>
    <cellStyle name="Normal 2 2 3 2 4 2 4 2" xfId="10580"/>
    <cellStyle name="Normal 2 2 3 2 4 2 5" xfId="7625"/>
    <cellStyle name="Normal 2 2 3 2 4 3" xfId="3042"/>
    <cellStyle name="Normal 2 2 3 2 4 3 2" xfId="5508"/>
    <cellStyle name="Normal 2 2 3 2 4 3 2 2" xfId="10998"/>
    <cellStyle name="Normal 2 2 3 2 4 3 3" xfId="8532"/>
    <cellStyle name="Normal 2 2 3 2 4 4" xfId="3865"/>
    <cellStyle name="Normal 2 2 3 2 4 4 2" xfId="6331"/>
    <cellStyle name="Normal 2 2 3 2 4 4 2 2" xfId="11821"/>
    <cellStyle name="Normal 2 2 3 2 4 4 3" xfId="9355"/>
    <cellStyle name="Normal 2 2 3 2 4 5" xfId="4686"/>
    <cellStyle name="Normal 2 2 3 2 4 5 2" xfId="10176"/>
    <cellStyle name="Normal 2 2 3 2 4 6" xfId="7624"/>
    <cellStyle name="Normal 2 2 3 2 4_Plan3" xfId="7178"/>
    <cellStyle name="Normal 2 2 3 2 5" xfId="1851"/>
    <cellStyle name="Normal 2 2 3 2 5 2" xfId="1852"/>
    <cellStyle name="Normal 2 2 3 2 5 2 2" xfId="3378"/>
    <cellStyle name="Normal 2 2 3 2 5 2 2 2" xfId="5844"/>
    <cellStyle name="Normal 2 2 3 2 5 2 2 2 2" xfId="11334"/>
    <cellStyle name="Normal 2 2 3 2 5 2 2 3" xfId="8868"/>
    <cellStyle name="Normal 2 2 3 2 5 2 3" xfId="4201"/>
    <cellStyle name="Normal 2 2 3 2 5 2 3 2" xfId="6667"/>
    <cellStyle name="Normal 2 2 3 2 5 2 3 2 2" xfId="12157"/>
    <cellStyle name="Normal 2 2 3 2 5 2 3 3" xfId="9691"/>
    <cellStyle name="Normal 2 2 3 2 5 2 4" xfId="5022"/>
    <cellStyle name="Normal 2 2 3 2 5 2 4 2" xfId="10512"/>
    <cellStyle name="Normal 2 2 3 2 5 2 5" xfId="7627"/>
    <cellStyle name="Normal 2 2 3 2 5 3" xfId="2974"/>
    <cellStyle name="Normal 2 2 3 2 5 3 2" xfId="5440"/>
    <cellStyle name="Normal 2 2 3 2 5 3 2 2" xfId="10930"/>
    <cellStyle name="Normal 2 2 3 2 5 3 3" xfId="8464"/>
    <cellStyle name="Normal 2 2 3 2 5 4" xfId="3797"/>
    <cellStyle name="Normal 2 2 3 2 5 4 2" xfId="6263"/>
    <cellStyle name="Normal 2 2 3 2 5 4 2 2" xfId="11753"/>
    <cellStyle name="Normal 2 2 3 2 5 4 3" xfId="9287"/>
    <cellStyle name="Normal 2 2 3 2 5 5" xfId="4618"/>
    <cellStyle name="Normal 2 2 3 2 5 5 2" xfId="10108"/>
    <cellStyle name="Normal 2 2 3 2 5 6" xfId="7626"/>
    <cellStyle name="Normal 2 2 3 2 6" xfId="1853"/>
    <cellStyle name="Normal 2 2 3 2 6 2" xfId="3294"/>
    <cellStyle name="Normal 2 2 3 2 6 2 2" xfId="5760"/>
    <cellStyle name="Normal 2 2 3 2 6 2 2 2" xfId="11250"/>
    <cellStyle name="Normal 2 2 3 2 6 2 3" xfId="8784"/>
    <cellStyle name="Normal 2 2 3 2 6 3" xfId="4117"/>
    <cellStyle name="Normal 2 2 3 2 6 3 2" xfId="6583"/>
    <cellStyle name="Normal 2 2 3 2 6 3 2 2" xfId="12073"/>
    <cellStyle name="Normal 2 2 3 2 6 3 3" xfId="9607"/>
    <cellStyle name="Normal 2 2 3 2 6 4" xfId="4938"/>
    <cellStyle name="Normal 2 2 3 2 6 4 2" xfId="10428"/>
    <cellStyle name="Normal 2 2 3 2 6 5" xfId="7628"/>
    <cellStyle name="Normal 2 2 3 2 7" xfId="2891"/>
    <cellStyle name="Normal 2 2 3 2 7 2" xfId="5357"/>
    <cellStyle name="Normal 2 2 3 2 7 2 2" xfId="10847"/>
    <cellStyle name="Normal 2 2 3 2 7 3" xfId="8381"/>
    <cellStyle name="Normal 2 2 3 2 8" xfId="3713"/>
    <cellStyle name="Normal 2 2 3 2 8 2" xfId="6179"/>
    <cellStyle name="Normal 2 2 3 2 8 2 2" xfId="11669"/>
    <cellStyle name="Normal 2 2 3 2 8 3" xfId="9203"/>
    <cellStyle name="Normal 2 2 3 2 9" xfId="4535"/>
    <cellStyle name="Normal 2 2 3 2 9 2" xfId="10025"/>
    <cellStyle name="Normal 2 2 3 2_Plan3" xfId="7224"/>
    <cellStyle name="Normal 2 2 3 3" xfId="1854"/>
    <cellStyle name="Normal 2 2 3 3 10" xfId="7629"/>
    <cellStyle name="Normal 2 2 3 3 11" xfId="12649"/>
    <cellStyle name="Normal 2 2 3 3 2" xfId="1855"/>
    <cellStyle name="Normal 2 2 3 3 2 2" xfId="1856"/>
    <cellStyle name="Normal 2 2 3 3 2 2 2" xfId="1857"/>
    <cellStyle name="Normal 2 2 3 3 2 2 2 2" xfId="3538"/>
    <cellStyle name="Normal 2 2 3 3 2 2 2 2 2" xfId="6004"/>
    <cellStyle name="Normal 2 2 3 3 2 2 2 2 2 2" xfId="11494"/>
    <cellStyle name="Normal 2 2 3 3 2 2 2 2 3" xfId="9028"/>
    <cellStyle name="Normal 2 2 3 3 2 2 2 3" xfId="4361"/>
    <cellStyle name="Normal 2 2 3 3 2 2 2 3 2" xfId="6827"/>
    <cellStyle name="Normal 2 2 3 3 2 2 2 3 2 2" xfId="12317"/>
    <cellStyle name="Normal 2 2 3 3 2 2 2 3 3" xfId="9851"/>
    <cellStyle name="Normal 2 2 3 3 2 2 2 4" xfId="5182"/>
    <cellStyle name="Normal 2 2 3 3 2 2 2 4 2" xfId="10672"/>
    <cellStyle name="Normal 2 2 3 3 2 2 2 5" xfId="7632"/>
    <cellStyle name="Normal 2 2 3 3 2 2 3" xfId="3134"/>
    <cellStyle name="Normal 2 2 3 3 2 2 3 2" xfId="5600"/>
    <cellStyle name="Normal 2 2 3 3 2 2 3 2 2" xfId="11090"/>
    <cellStyle name="Normal 2 2 3 3 2 2 3 3" xfId="8624"/>
    <cellStyle name="Normal 2 2 3 3 2 2 4" xfId="3957"/>
    <cellStyle name="Normal 2 2 3 3 2 2 4 2" xfId="6423"/>
    <cellStyle name="Normal 2 2 3 3 2 2 4 2 2" xfId="11913"/>
    <cellStyle name="Normal 2 2 3 3 2 2 4 3" xfId="9447"/>
    <cellStyle name="Normal 2 2 3 3 2 2 5" xfId="4778"/>
    <cellStyle name="Normal 2 2 3 3 2 2 5 2" xfId="10268"/>
    <cellStyle name="Normal 2 2 3 3 2 2 6" xfId="7631"/>
    <cellStyle name="Normal 2 2 3 3 2 2_Plan3" xfId="7218"/>
    <cellStyle name="Normal 2 2 3 3 2 3" xfId="1858"/>
    <cellStyle name="Normal 2 2 3 3 2 3 2" xfId="1859"/>
    <cellStyle name="Normal 2 2 3 3 2 3 2 2" xfId="3609"/>
    <cellStyle name="Normal 2 2 3 3 2 3 2 2 2" xfId="6075"/>
    <cellStyle name="Normal 2 2 3 3 2 3 2 2 2 2" xfId="11565"/>
    <cellStyle name="Normal 2 2 3 3 2 3 2 2 3" xfId="9099"/>
    <cellStyle name="Normal 2 2 3 3 2 3 2 3" xfId="4432"/>
    <cellStyle name="Normal 2 2 3 3 2 3 2 3 2" xfId="6898"/>
    <cellStyle name="Normal 2 2 3 3 2 3 2 3 2 2" xfId="12388"/>
    <cellStyle name="Normal 2 2 3 3 2 3 2 3 3" xfId="9922"/>
    <cellStyle name="Normal 2 2 3 3 2 3 2 4" xfId="5253"/>
    <cellStyle name="Normal 2 2 3 3 2 3 2 4 2" xfId="10743"/>
    <cellStyle name="Normal 2 2 3 3 2 3 2 5" xfId="7634"/>
    <cellStyle name="Normal 2 2 3 3 2 3 3" xfId="3205"/>
    <cellStyle name="Normal 2 2 3 3 2 3 3 2" xfId="5671"/>
    <cellStyle name="Normal 2 2 3 3 2 3 3 2 2" xfId="11161"/>
    <cellStyle name="Normal 2 2 3 3 2 3 3 3" xfId="8695"/>
    <cellStyle name="Normal 2 2 3 3 2 3 4" xfId="4028"/>
    <cellStyle name="Normal 2 2 3 3 2 3 4 2" xfId="6494"/>
    <cellStyle name="Normal 2 2 3 3 2 3 4 2 2" xfId="11984"/>
    <cellStyle name="Normal 2 2 3 3 2 3 4 3" xfId="9518"/>
    <cellStyle name="Normal 2 2 3 3 2 3 5" xfId="4849"/>
    <cellStyle name="Normal 2 2 3 3 2 3 5 2" xfId="10339"/>
    <cellStyle name="Normal 2 2 3 3 2 3 6" xfId="7633"/>
    <cellStyle name="Normal 2 2 3 3 2 3_Plan3" xfId="7217"/>
    <cellStyle name="Normal 2 2 3 3 2 4" xfId="1860"/>
    <cellStyle name="Normal 2 2 3 3 2 4 2" xfId="1861"/>
    <cellStyle name="Normal 2 2 3 3 2 4 2 2" xfId="3641"/>
    <cellStyle name="Normal 2 2 3 3 2 4 2 2 2" xfId="6107"/>
    <cellStyle name="Normal 2 2 3 3 2 4 2 2 2 2" xfId="11597"/>
    <cellStyle name="Normal 2 2 3 3 2 4 2 2 3" xfId="9131"/>
    <cellStyle name="Normal 2 2 3 3 2 4 2 3" xfId="4464"/>
    <cellStyle name="Normal 2 2 3 3 2 4 2 3 2" xfId="6930"/>
    <cellStyle name="Normal 2 2 3 3 2 4 2 3 2 2" xfId="12420"/>
    <cellStyle name="Normal 2 2 3 3 2 4 2 3 3" xfId="9954"/>
    <cellStyle name="Normal 2 2 3 3 2 4 2 4" xfId="5285"/>
    <cellStyle name="Normal 2 2 3 3 2 4 2 4 2" xfId="10775"/>
    <cellStyle name="Normal 2 2 3 3 2 4 2 5" xfId="7636"/>
    <cellStyle name="Normal 2 2 3 3 2 4 3" xfId="3237"/>
    <cellStyle name="Normal 2 2 3 3 2 4 3 2" xfId="5703"/>
    <cellStyle name="Normal 2 2 3 3 2 4 3 2 2" xfId="11193"/>
    <cellStyle name="Normal 2 2 3 3 2 4 3 3" xfId="8727"/>
    <cellStyle name="Normal 2 2 3 3 2 4 4" xfId="4060"/>
    <cellStyle name="Normal 2 2 3 3 2 4 4 2" xfId="6526"/>
    <cellStyle name="Normal 2 2 3 3 2 4 4 2 2" xfId="12016"/>
    <cellStyle name="Normal 2 2 3 3 2 4 4 3" xfId="9550"/>
    <cellStyle name="Normal 2 2 3 3 2 4 5" xfId="4881"/>
    <cellStyle name="Normal 2 2 3 3 2 4 5 2" xfId="10371"/>
    <cellStyle name="Normal 2 2 3 3 2 4 6" xfId="7635"/>
    <cellStyle name="Normal 2 2 3 3 2 5" xfId="1862"/>
    <cellStyle name="Normal 2 2 3 3 2 5 2" xfId="3341"/>
    <cellStyle name="Normal 2 2 3 3 2 5 2 2" xfId="5807"/>
    <cellStyle name="Normal 2 2 3 3 2 5 2 2 2" xfId="11297"/>
    <cellStyle name="Normal 2 2 3 3 2 5 2 3" xfId="8831"/>
    <cellStyle name="Normal 2 2 3 3 2 5 3" xfId="4164"/>
    <cellStyle name="Normal 2 2 3 3 2 5 3 2" xfId="6630"/>
    <cellStyle name="Normal 2 2 3 3 2 5 3 2 2" xfId="12120"/>
    <cellStyle name="Normal 2 2 3 3 2 5 3 3" xfId="9654"/>
    <cellStyle name="Normal 2 2 3 3 2 5 4" xfId="4985"/>
    <cellStyle name="Normal 2 2 3 3 2 5 4 2" xfId="10475"/>
    <cellStyle name="Normal 2 2 3 3 2 5 5" xfId="7637"/>
    <cellStyle name="Normal 2 2 3 3 2 6" xfId="2937"/>
    <cellStyle name="Normal 2 2 3 3 2 6 2" xfId="5403"/>
    <cellStyle name="Normal 2 2 3 3 2 6 2 2" xfId="10893"/>
    <cellStyle name="Normal 2 2 3 3 2 6 3" xfId="8427"/>
    <cellStyle name="Normal 2 2 3 3 2 7" xfId="3760"/>
    <cellStyle name="Normal 2 2 3 3 2 7 2" xfId="6226"/>
    <cellStyle name="Normal 2 2 3 3 2 7 2 2" xfId="11716"/>
    <cellStyle name="Normal 2 2 3 3 2 7 3" xfId="9250"/>
    <cellStyle name="Normal 2 2 3 3 2 8" xfId="4581"/>
    <cellStyle name="Normal 2 2 3 3 2 8 2" xfId="10071"/>
    <cellStyle name="Normal 2 2 3 3 2 9" xfId="7630"/>
    <cellStyle name="Normal 2 2 3 3 2_Plan3" xfId="7059"/>
    <cellStyle name="Normal 2 2 3 3 3" xfId="1863"/>
    <cellStyle name="Normal 2 2 3 3 3 2" xfId="1864"/>
    <cellStyle name="Normal 2 2 3 3 3 2 2" xfId="3481"/>
    <cellStyle name="Normal 2 2 3 3 3 2 2 2" xfId="5947"/>
    <cellStyle name="Normal 2 2 3 3 3 2 2 2 2" xfId="11437"/>
    <cellStyle name="Normal 2 2 3 3 3 2 2 3" xfId="8971"/>
    <cellStyle name="Normal 2 2 3 3 3 2 3" xfId="4304"/>
    <cellStyle name="Normal 2 2 3 3 3 2 3 2" xfId="6770"/>
    <cellStyle name="Normal 2 2 3 3 3 2 3 2 2" xfId="12260"/>
    <cellStyle name="Normal 2 2 3 3 3 2 3 3" xfId="9794"/>
    <cellStyle name="Normal 2 2 3 3 3 2 4" xfId="5125"/>
    <cellStyle name="Normal 2 2 3 3 3 2 4 2" xfId="10615"/>
    <cellStyle name="Normal 2 2 3 3 3 2 5" xfId="7639"/>
    <cellStyle name="Normal 2 2 3 3 3 3" xfId="3077"/>
    <cellStyle name="Normal 2 2 3 3 3 3 2" xfId="5543"/>
    <cellStyle name="Normal 2 2 3 3 3 3 2 2" xfId="11033"/>
    <cellStyle name="Normal 2 2 3 3 3 3 3" xfId="8567"/>
    <cellStyle name="Normal 2 2 3 3 3 4" xfId="3900"/>
    <cellStyle name="Normal 2 2 3 3 3 4 2" xfId="6366"/>
    <cellStyle name="Normal 2 2 3 3 3 4 2 2" xfId="11856"/>
    <cellStyle name="Normal 2 2 3 3 3 4 3" xfId="9390"/>
    <cellStyle name="Normal 2 2 3 3 3 5" xfId="4721"/>
    <cellStyle name="Normal 2 2 3 3 3 5 2" xfId="10211"/>
    <cellStyle name="Normal 2 2 3 3 3 6" xfId="7638"/>
    <cellStyle name="Normal 2 2 3 3 3_Plan3" xfId="7216"/>
    <cellStyle name="Normal 2 2 3 3 4" xfId="1865"/>
    <cellStyle name="Normal 2 2 3 3 4 2" xfId="1866"/>
    <cellStyle name="Normal 2 2 3 3 4 2 2" xfId="3445"/>
    <cellStyle name="Normal 2 2 3 3 4 2 2 2" xfId="5911"/>
    <cellStyle name="Normal 2 2 3 3 4 2 2 2 2" xfId="11401"/>
    <cellStyle name="Normal 2 2 3 3 4 2 2 3" xfId="8935"/>
    <cellStyle name="Normal 2 2 3 3 4 2 3" xfId="4268"/>
    <cellStyle name="Normal 2 2 3 3 4 2 3 2" xfId="6734"/>
    <cellStyle name="Normal 2 2 3 3 4 2 3 2 2" xfId="12224"/>
    <cellStyle name="Normal 2 2 3 3 4 2 3 3" xfId="9758"/>
    <cellStyle name="Normal 2 2 3 3 4 2 4" xfId="5089"/>
    <cellStyle name="Normal 2 2 3 3 4 2 4 2" xfId="10579"/>
    <cellStyle name="Normal 2 2 3 3 4 2 5" xfId="7641"/>
    <cellStyle name="Normal 2 2 3 3 4 3" xfId="3041"/>
    <cellStyle name="Normal 2 2 3 3 4 3 2" xfId="5507"/>
    <cellStyle name="Normal 2 2 3 3 4 3 2 2" xfId="10997"/>
    <cellStyle name="Normal 2 2 3 3 4 3 3" xfId="8531"/>
    <cellStyle name="Normal 2 2 3 3 4 4" xfId="3864"/>
    <cellStyle name="Normal 2 2 3 3 4 4 2" xfId="6330"/>
    <cellStyle name="Normal 2 2 3 3 4 4 2 2" xfId="11820"/>
    <cellStyle name="Normal 2 2 3 3 4 4 3" xfId="9354"/>
    <cellStyle name="Normal 2 2 3 3 4 5" xfId="4685"/>
    <cellStyle name="Normal 2 2 3 3 4 5 2" xfId="10175"/>
    <cellStyle name="Normal 2 2 3 3 4 6" xfId="7640"/>
    <cellStyle name="Normal 2 2 3 3 4_Plan3" xfId="7058"/>
    <cellStyle name="Normal 2 2 3 3 5" xfId="1867"/>
    <cellStyle name="Normal 2 2 3 3 5 2" xfId="1868"/>
    <cellStyle name="Normal 2 2 3 3 5 2 2" xfId="3379"/>
    <cellStyle name="Normal 2 2 3 3 5 2 2 2" xfId="5845"/>
    <cellStyle name="Normal 2 2 3 3 5 2 2 2 2" xfId="11335"/>
    <cellStyle name="Normal 2 2 3 3 5 2 2 3" xfId="8869"/>
    <cellStyle name="Normal 2 2 3 3 5 2 3" xfId="4202"/>
    <cellStyle name="Normal 2 2 3 3 5 2 3 2" xfId="6668"/>
    <cellStyle name="Normal 2 2 3 3 5 2 3 2 2" xfId="12158"/>
    <cellStyle name="Normal 2 2 3 3 5 2 3 3" xfId="9692"/>
    <cellStyle name="Normal 2 2 3 3 5 2 4" xfId="5023"/>
    <cellStyle name="Normal 2 2 3 3 5 2 4 2" xfId="10513"/>
    <cellStyle name="Normal 2 2 3 3 5 2 5" xfId="7643"/>
    <cellStyle name="Normal 2 2 3 3 5 3" xfId="2975"/>
    <cellStyle name="Normal 2 2 3 3 5 3 2" xfId="5441"/>
    <cellStyle name="Normal 2 2 3 3 5 3 2 2" xfId="10931"/>
    <cellStyle name="Normal 2 2 3 3 5 3 3" xfId="8465"/>
    <cellStyle name="Normal 2 2 3 3 5 4" xfId="3798"/>
    <cellStyle name="Normal 2 2 3 3 5 4 2" xfId="6264"/>
    <cellStyle name="Normal 2 2 3 3 5 4 2 2" xfId="11754"/>
    <cellStyle name="Normal 2 2 3 3 5 4 3" xfId="9288"/>
    <cellStyle name="Normal 2 2 3 3 5 5" xfId="4619"/>
    <cellStyle name="Normal 2 2 3 3 5 5 2" xfId="10109"/>
    <cellStyle name="Normal 2 2 3 3 5 6" xfId="7642"/>
    <cellStyle name="Normal 2 2 3 3 6" xfId="1869"/>
    <cellStyle name="Normal 2 2 3 3 6 2" xfId="3295"/>
    <cellStyle name="Normal 2 2 3 3 6 2 2" xfId="5761"/>
    <cellStyle name="Normal 2 2 3 3 6 2 2 2" xfId="11251"/>
    <cellStyle name="Normal 2 2 3 3 6 2 3" xfId="8785"/>
    <cellStyle name="Normal 2 2 3 3 6 3" xfId="4118"/>
    <cellStyle name="Normal 2 2 3 3 6 3 2" xfId="6584"/>
    <cellStyle name="Normal 2 2 3 3 6 3 2 2" xfId="12074"/>
    <cellStyle name="Normal 2 2 3 3 6 3 3" xfId="9608"/>
    <cellStyle name="Normal 2 2 3 3 6 4" xfId="4939"/>
    <cellStyle name="Normal 2 2 3 3 6 4 2" xfId="10429"/>
    <cellStyle name="Normal 2 2 3 3 6 5" xfId="7644"/>
    <cellStyle name="Normal 2 2 3 3 7" xfId="2892"/>
    <cellStyle name="Normal 2 2 3 3 7 2" xfId="5358"/>
    <cellStyle name="Normal 2 2 3 3 7 2 2" xfId="10848"/>
    <cellStyle name="Normal 2 2 3 3 7 3" xfId="8382"/>
    <cellStyle name="Normal 2 2 3 3 8" xfId="3714"/>
    <cellStyle name="Normal 2 2 3 3 8 2" xfId="6180"/>
    <cellStyle name="Normal 2 2 3 3 8 2 2" xfId="11670"/>
    <cellStyle name="Normal 2 2 3 3 8 3" xfId="9204"/>
    <cellStyle name="Normal 2 2 3 3 9" xfId="4536"/>
    <cellStyle name="Normal 2 2 3 3 9 2" xfId="10026"/>
    <cellStyle name="Normal 2 2 3 3_Plan3" xfId="7222"/>
    <cellStyle name="Normal 2 2 3 4" xfId="1870"/>
    <cellStyle name="Normal 2 2 3 4 10" xfId="7645"/>
    <cellStyle name="Normal 2 2 3 4 11" xfId="12650"/>
    <cellStyle name="Normal 2 2 3 4 2" xfId="1871"/>
    <cellStyle name="Normal 2 2 3 4 2 2" xfId="1872"/>
    <cellStyle name="Normal 2 2 3 4 2 2 2" xfId="1873"/>
    <cellStyle name="Normal 2 2 3 4 2 2 2 2" xfId="3536"/>
    <cellStyle name="Normal 2 2 3 4 2 2 2 2 2" xfId="6002"/>
    <cellStyle name="Normal 2 2 3 4 2 2 2 2 2 2" xfId="11492"/>
    <cellStyle name="Normal 2 2 3 4 2 2 2 2 3" xfId="9026"/>
    <cellStyle name="Normal 2 2 3 4 2 2 2 3" xfId="4359"/>
    <cellStyle name="Normal 2 2 3 4 2 2 2 3 2" xfId="6825"/>
    <cellStyle name="Normal 2 2 3 4 2 2 2 3 2 2" xfId="12315"/>
    <cellStyle name="Normal 2 2 3 4 2 2 2 3 3" xfId="9849"/>
    <cellStyle name="Normal 2 2 3 4 2 2 2 4" xfId="5180"/>
    <cellStyle name="Normal 2 2 3 4 2 2 2 4 2" xfId="10670"/>
    <cellStyle name="Normal 2 2 3 4 2 2 2 5" xfId="7648"/>
    <cellStyle name="Normal 2 2 3 4 2 2 3" xfId="3132"/>
    <cellStyle name="Normal 2 2 3 4 2 2 3 2" xfId="5598"/>
    <cellStyle name="Normal 2 2 3 4 2 2 3 2 2" xfId="11088"/>
    <cellStyle name="Normal 2 2 3 4 2 2 3 3" xfId="8622"/>
    <cellStyle name="Normal 2 2 3 4 2 2 4" xfId="3955"/>
    <cellStyle name="Normal 2 2 3 4 2 2 4 2" xfId="6421"/>
    <cellStyle name="Normal 2 2 3 4 2 2 4 2 2" xfId="11911"/>
    <cellStyle name="Normal 2 2 3 4 2 2 4 3" xfId="9445"/>
    <cellStyle name="Normal 2 2 3 4 2 2 5" xfId="4776"/>
    <cellStyle name="Normal 2 2 3 4 2 2 5 2" xfId="10266"/>
    <cellStyle name="Normal 2 2 3 4 2 2 6" xfId="7647"/>
    <cellStyle name="Normal 2 2 3 4 2 2_Plan3" xfId="7215"/>
    <cellStyle name="Normal 2 2 3 4 2 3" xfId="1874"/>
    <cellStyle name="Normal 2 2 3 4 2 3 2" xfId="1875"/>
    <cellStyle name="Normal 2 2 3 4 2 3 2 2" xfId="3607"/>
    <cellStyle name="Normal 2 2 3 4 2 3 2 2 2" xfId="6073"/>
    <cellStyle name="Normal 2 2 3 4 2 3 2 2 2 2" xfId="11563"/>
    <cellStyle name="Normal 2 2 3 4 2 3 2 2 3" xfId="9097"/>
    <cellStyle name="Normal 2 2 3 4 2 3 2 3" xfId="4430"/>
    <cellStyle name="Normal 2 2 3 4 2 3 2 3 2" xfId="6896"/>
    <cellStyle name="Normal 2 2 3 4 2 3 2 3 2 2" xfId="12386"/>
    <cellStyle name="Normal 2 2 3 4 2 3 2 3 3" xfId="9920"/>
    <cellStyle name="Normal 2 2 3 4 2 3 2 4" xfId="5251"/>
    <cellStyle name="Normal 2 2 3 4 2 3 2 4 2" xfId="10741"/>
    <cellStyle name="Normal 2 2 3 4 2 3 2 5" xfId="7650"/>
    <cellStyle name="Normal 2 2 3 4 2 3 3" xfId="3203"/>
    <cellStyle name="Normal 2 2 3 4 2 3 3 2" xfId="5669"/>
    <cellStyle name="Normal 2 2 3 4 2 3 3 2 2" xfId="11159"/>
    <cellStyle name="Normal 2 2 3 4 2 3 3 3" xfId="8693"/>
    <cellStyle name="Normal 2 2 3 4 2 3 4" xfId="4026"/>
    <cellStyle name="Normal 2 2 3 4 2 3 4 2" xfId="6492"/>
    <cellStyle name="Normal 2 2 3 4 2 3 4 2 2" xfId="11982"/>
    <cellStyle name="Normal 2 2 3 4 2 3 4 3" xfId="9516"/>
    <cellStyle name="Normal 2 2 3 4 2 3 5" xfId="4847"/>
    <cellStyle name="Normal 2 2 3 4 2 3 5 2" xfId="10337"/>
    <cellStyle name="Normal 2 2 3 4 2 3 6" xfId="7649"/>
    <cellStyle name="Normal 2 2 3 4 2 3_Plan3" xfId="7212"/>
    <cellStyle name="Normal 2 2 3 4 2 4" xfId="1876"/>
    <cellStyle name="Normal 2 2 3 4 2 4 2" xfId="1877"/>
    <cellStyle name="Normal 2 2 3 4 2 4 2 2" xfId="3639"/>
    <cellStyle name="Normal 2 2 3 4 2 4 2 2 2" xfId="6105"/>
    <cellStyle name="Normal 2 2 3 4 2 4 2 2 2 2" xfId="11595"/>
    <cellStyle name="Normal 2 2 3 4 2 4 2 2 3" xfId="9129"/>
    <cellStyle name="Normal 2 2 3 4 2 4 2 3" xfId="4462"/>
    <cellStyle name="Normal 2 2 3 4 2 4 2 3 2" xfId="6928"/>
    <cellStyle name="Normal 2 2 3 4 2 4 2 3 2 2" xfId="12418"/>
    <cellStyle name="Normal 2 2 3 4 2 4 2 3 3" xfId="9952"/>
    <cellStyle name="Normal 2 2 3 4 2 4 2 4" xfId="5283"/>
    <cellStyle name="Normal 2 2 3 4 2 4 2 4 2" xfId="10773"/>
    <cellStyle name="Normal 2 2 3 4 2 4 2 5" xfId="7652"/>
    <cellStyle name="Normal 2 2 3 4 2 4 3" xfId="3235"/>
    <cellStyle name="Normal 2 2 3 4 2 4 3 2" xfId="5701"/>
    <cellStyle name="Normal 2 2 3 4 2 4 3 2 2" xfId="11191"/>
    <cellStyle name="Normal 2 2 3 4 2 4 3 3" xfId="8725"/>
    <cellStyle name="Normal 2 2 3 4 2 4 4" xfId="4058"/>
    <cellStyle name="Normal 2 2 3 4 2 4 4 2" xfId="6524"/>
    <cellStyle name="Normal 2 2 3 4 2 4 4 2 2" xfId="12014"/>
    <cellStyle name="Normal 2 2 3 4 2 4 4 3" xfId="9548"/>
    <cellStyle name="Normal 2 2 3 4 2 4 5" xfId="4879"/>
    <cellStyle name="Normal 2 2 3 4 2 4 5 2" xfId="10369"/>
    <cellStyle name="Normal 2 2 3 4 2 4 6" xfId="7651"/>
    <cellStyle name="Normal 2 2 3 4 2 5" xfId="1878"/>
    <cellStyle name="Normal 2 2 3 4 2 5 2" xfId="3339"/>
    <cellStyle name="Normal 2 2 3 4 2 5 2 2" xfId="5805"/>
    <cellStyle name="Normal 2 2 3 4 2 5 2 2 2" xfId="11295"/>
    <cellStyle name="Normal 2 2 3 4 2 5 2 3" xfId="8829"/>
    <cellStyle name="Normal 2 2 3 4 2 5 3" xfId="4162"/>
    <cellStyle name="Normal 2 2 3 4 2 5 3 2" xfId="6628"/>
    <cellStyle name="Normal 2 2 3 4 2 5 3 2 2" xfId="12118"/>
    <cellStyle name="Normal 2 2 3 4 2 5 3 3" xfId="9652"/>
    <cellStyle name="Normal 2 2 3 4 2 5 4" xfId="4983"/>
    <cellStyle name="Normal 2 2 3 4 2 5 4 2" xfId="10473"/>
    <cellStyle name="Normal 2 2 3 4 2 5 5" xfId="7653"/>
    <cellStyle name="Normal 2 2 3 4 2 6" xfId="2935"/>
    <cellStyle name="Normal 2 2 3 4 2 6 2" xfId="5401"/>
    <cellStyle name="Normal 2 2 3 4 2 6 2 2" xfId="10891"/>
    <cellStyle name="Normal 2 2 3 4 2 6 3" xfId="8425"/>
    <cellStyle name="Normal 2 2 3 4 2 7" xfId="3758"/>
    <cellStyle name="Normal 2 2 3 4 2 7 2" xfId="6224"/>
    <cellStyle name="Normal 2 2 3 4 2 7 2 2" xfId="11714"/>
    <cellStyle name="Normal 2 2 3 4 2 7 3" xfId="9248"/>
    <cellStyle name="Normal 2 2 3 4 2 8" xfId="4579"/>
    <cellStyle name="Normal 2 2 3 4 2 8 2" xfId="10069"/>
    <cellStyle name="Normal 2 2 3 4 2 9" xfId="7646"/>
    <cellStyle name="Normal 2 2 3 4 2_Plan3" xfId="7084"/>
    <cellStyle name="Normal 2 2 3 4 3" xfId="1879"/>
    <cellStyle name="Normal 2 2 3 4 3 2" xfId="1880"/>
    <cellStyle name="Normal 2 2 3 4 3 2 2" xfId="3479"/>
    <cellStyle name="Normal 2 2 3 4 3 2 2 2" xfId="5945"/>
    <cellStyle name="Normal 2 2 3 4 3 2 2 2 2" xfId="11435"/>
    <cellStyle name="Normal 2 2 3 4 3 2 2 3" xfId="8969"/>
    <cellStyle name="Normal 2 2 3 4 3 2 3" xfId="4302"/>
    <cellStyle name="Normal 2 2 3 4 3 2 3 2" xfId="6768"/>
    <cellStyle name="Normal 2 2 3 4 3 2 3 2 2" xfId="12258"/>
    <cellStyle name="Normal 2 2 3 4 3 2 3 3" xfId="9792"/>
    <cellStyle name="Normal 2 2 3 4 3 2 4" xfId="5123"/>
    <cellStyle name="Normal 2 2 3 4 3 2 4 2" xfId="10613"/>
    <cellStyle name="Normal 2 2 3 4 3 2 5" xfId="7655"/>
    <cellStyle name="Normal 2 2 3 4 3 3" xfId="3075"/>
    <cellStyle name="Normal 2 2 3 4 3 3 2" xfId="5541"/>
    <cellStyle name="Normal 2 2 3 4 3 3 2 2" xfId="11031"/>
    <cellStyle name="Normal 2 2 3 4 3 3 3" xfId="8565"/>
    <cellStyle name="Normal 2 2 3 4 3 4" xfId="3898"/>
    <cellStyle name="Normal 2 2 3 4 3 4 2" xfId="6364"/>
    <cellStyle name="Normal 2 2 3 4 3 4 2 2" xfId="11854"/>
    <cellStyle name="Normal 2 2 3 4 3 4 3" xfId="9388"/>
    <cellStyle name="Normal 2 2 3 4 3 5" xfId="4719"/>
    <cellStyle name="Normal 2 2 3 4 3 5 2" xfId="10209"/>
    <cellStyle name="Normal 2 2 3 4 3 6" xfId="7654"/>
    <cellStyle name="Normal 2 2 3 4 3_Plan3" xfId="7214"/>
    <cellStyle name="Normal 2 2 3 4 4" xfId="1881"/>
    <cellStyle name="Normal 2 2 3 4 4 2" xfId="1882"/>
    <cellStyle name="Normal 2 2 3 4 4 2 2" xfId="3447"/>
    <cellStyle name="Normal 2 2 3 4 4 2 2 2" xfId="5913"/>
    <cellStyle name="Normal 2 2 3 4 4 2 2 2 2" xfId="11403"/>
    <cellStyle name="Normal 2 2 3 4 4 2 2 3" xfId="8937"/>
    <cellStyle name="Normal 2 2 3 4 4 2 3" xfId="4270"/>
    <cellStyle name="Normal 2 2 3 4 4 2 3 2" xfId="6736"/>
    <cellStyle name="Normal 2 2 3 4 4 2 3 2 2" xfId="12226"/>
    <cellStyle name="Normal 2 2 3 4 4 2 3 3" xfId="9760"/>
    <cellStyle name="Normal 2 2 3 4 4 2 4" xfId="5091"/>
    <cellStyle name="Normal 2 2 3 4 4 2 4 2" xfId="10581"/>
    <cellStyle name="Normal 2 2 3 4 4 2 5" xfId="7657"/>
    <cellStyle name="Normal 2 2 3 4 4 3" xfId="3043"/>
    <cellStyle name="Normal 2 2 3 4 4 3 2" xfId="5509"/>
    <cellStyle name="Normal 2 2 3 4 4 3 2 2" xfId="10999"/>
    <cellStyle name="Normal 2 2 3 4 4 3 3" xfId="8533"/>
    <cellStyle name="Normal 2 2 3 4 4 4" xfId="3866"/>
    <cellStyle name="Normal 2 2 3 4 4 4 2" xfId="6332"/>
    <cellStyle name="Normal 2 2 3 4 4 4 2 2" xfId="11822"/>
    <cellStyle name="Normal 2 2 3 4 4 4 3" xfId="9356"/>
    <cellStyle name="Normal 2 2 3 4 4 5" xfId="4687"/>
    <cellStyle name="Normal 2 2 3 4 4 5 2" xfId="10177"/>
    <cellStyle name="Normal 2 2 3 4 4 6" xfId="7656"/>
    <cellStyle name="Normal 2 2 3 4 4_Plan3" xfId="7213"/>
    <cellStyle name="Normal 2 2 3 4 5" xfId="1883"/>
    <cellStyle name="Normal 2 2 3 4 5 2" xfId="1884"/>
    <cellStyle name="Normal 2 2 3 4 5 2 2" xfId="3377"/>
    <cellStyle name="Normal 2 2 3 4 5 2 2 2" xfId="5843"/>
    <cellStyle name="Normal 2 2 3 4 5 2 2 2 2" xfId="11333"/>
    <cellStyle name="Normal 2 2 3 4 5 2 2 3" xfId="8867"/>
    <cellStyle name="Normal 2 2 3 4 5 2 3" xfId="4200"/>
    <cellStyle name="Normal 2 2 3 4 5 2 3 2" xfId="6666"/>
    <cellStyle name="Normal 2 2 3 4 5 2 3 2 2" xfId="12156"/>
    <cellStyle name="Normal 2 2 3 4 5 2 3 3" xfId="9690"/>
    <cellStyle name="Normal 2 2 3 4 5 2 4" xfId="5021"/>
    <cellStyle name="Normal 2 2 3 4 5 2 4 2" xfId="10511"/>
    <cellStyle name="Normal 2 2 3 4 5 2 5" xfId="7659"/>
    <cellStyle name="Normal 2 2 3 4 5 3" xfId="2973"/>
    <cellStyle name="Normal 2 2 3 4 5 3 2" xfId="5439"/>
    <cellStyle name="Normal 2 2 3 4 5 3 2 2" xfId="10929"/>
    <cellStyle name="Normal 2 2 3 4 5 3 3" xfId="8463"/>
    <cellStyle name="Normal 2 2 3 4 5 4" xfId="3796"/>
    <cellStyle name="Normal 2 2 3 4 5 4 2" xfId="6262"/>
    <cellStyle name="Normal 2 2 3 4 5 4 2 2" xfId="11752"/>
    <cellStyle name="Normal 2 2 3 4 5 4 3" xfId="9286"/>
    <cellStyle name="Normal 2 2 3 4 5 5" xfId="4617"/>
    <cellStyle name="Normal 2 2 3 4 5 5 2" xfId="10107"/>
    <cellStyle name="Normal 2 2 3 4 5 6" xfId="7658"/>
    <cellStyle name="Normal 2 2 3 4 6" xfId="1885"/>
    <cellStyle name="Normal 2 2 3 4 6 2" xfId="3293"/>
    <cellStyle name="Normal 2 2 3 4 6 2 2" xfId="5759"/>
    <cellStyle name="Normal 2 2 3 4 6 2 2 2" xfId="11249"/>
    <cellStyle name="Normal 2 2 3 4 6 2 3" xfId="8783"/>
    <cellStyle name="Normal 2 2 3 4 6 3" xfId="4116"/>
    <cellStyle name="Normal 2 2 3 4 6 3 2" xfId="6582"/>
    <cellStyle name="Normal 2 2 3 4 6 3 2 2" xfId="12072"/>
    <cellStyle name="Normal 2 2 3 4 6 3 3" xfId="9606"/>
    <cellStyle name="Normal 2 2 3 4 6 4" xfId="4937"/>
    <cellStyle name="Normal 2 2 3 4 6 4 2" xfId="10427"/>
    <cellStyle name="Normal 2 2 3 4 6 5" xfId="7660"/>
    <cellStyle name="Normal 2 2 3 4 7" xfId="2890"/>
    <cellStyle name="Normal 2 2 3 4 7 2" xfId="5356"/>
    <cellStyle name="Normal 2 2 3 4 7 2 2" xfId="10846"/>
    <cellStyle name="Normal 2 2 3 4 7 3" xfId="8380"/>
    <cellStyle name="Normal 2 2 3 4 8" xfId="3712"/>
    <cellStyle name="Normal 2 2 3 4 8 2" xfId="6178"/>
    <cellStyle name="Normal 2 2 3 4 8 2 2" xfId="11668"/>
    <cellStyle name="Normal 2 2 3 4 8 3" xfId="9202"/>
    <cellStyle name="Normal 2 2 3 4 9" xfId="4534"/>
    <cellStyle name="Normal 2 2 3 4 9 2" xfId="10024"/>
    <cellStyle name="Normal 2 2 3 4_Plan3" xfId="7057"/>
    <cellStyle name="Normal 2 2 3 5" xfId="1837"/>
    <cellStyle name="Normal 2 2 3 5 2" xfId="12651"/>
    <cellStyle name="Normal 2 2 3 6" xfId="7332"/>
    <cellStyle name="Normal 2 2 3 7" xfId="7345"/>
    <cellStyle name="Normal 2 2 3 8" xfId="7354"/>
    <cellStyle name="Normal 2 2 3 9" xfId="7359"/>
    <cellStyle name="Normal 2 2 4" xfId="419"/>
    <cellStyle name="Normal 2 2 4 10" xfId="7329"/>
    <cellStyle name="Normal 2 2 4 2" xfId="420"/>
    <cellStyle name="Normal 2 2 4 2 10" xfId="1887"/>
    <cellStyle name="Normal 2 2 4 2 10 2" xfId="7661"/>
    <cellStyle name="Normal 2 2 4 2 2" xfId="1888"/>
    <cellStyle name="Normal 2 2 4 2 2 2" xfId="1889"/>
    <cellStyle name="Normal 2 2 4 2 2 2 2" xfId="1890"/>
    <cellStyle name="Normal 2 2 4 2 2 2 2 2" xfId="3539"/>
    <cellStyle name="Normal 2 2 4 2 2 2 2 2 2" xfId="6005"/>
    <cellStyle name="Normal 2 2 4 2 2 2 2 2 2 2" xfId="11495"/>
    <cellStyle name="Normal 2 2 4 2 2 2 2 2 3" xfId="9029"/>
    <cellStyle name="Normal 2 2 4 2 2 2 2 3" xfId="4362"/>
    <cellStyle name="Normal 2 2 4 2 2 2 2 3 2" xfId="6828"/>
    <cellStyle name="Normal 2 2 4 2 2 2 2 3 2 2" xfId="12318"/>
    <cellStyle name="Normal 2 2 4 2 2 2 2 3 3" xfId="9852"/>
    <cellStyle name="Normal 2 2 4 2 2 2 2 4" xfId="5183"/>
    <cellStyle name="Normal 2 2 4 2 2 2 2 4 2" xfId="10673"/>
    <cellStyle name="Normal 2 2 4 2 2 2 2 5" xfId="7664"/>
    <cellStyle name="Normal 2 2 4 2 2 2 3" xfId="3135"/>
    <cellStyle name="Normal 2 2 4 2 2 2 3 2" xfId="5601"/>
    <cellStyle name="Normal 2 2 4 2 2 2 3 2 2" xfId="11091"/>
    <cellStyle name="Normal 2 2 4 2 2 2 3 3" xfId="8625"/>
    <cellStyle name="Normal 2 2 4 2 2 2 4" xfId="3958"/>
    <cellStyle name="Normal 2 2 4 2 2 2 4 2" xfId="6424"/>
    <cellStyle name="Normal 2 2 4 2 2 2 4 2 2" xfId="11914"/>
    <cellStyle name="Normal 2 2 4 2 2 2 4 3" xfId="9448"/>
    <cellStyle name="Normal 2 2 4 2 2 2 5" xfId="4779"/>
    <cellStyle name="Normal 2 2 4 2 2 2 5 2" xfId="10269"/>
    <cellStyle name="Normal 2 2 4 2 2 2 6" xfId="7663"/>
    <cellStyle name="Normal 2 2 4 2 2 2_Plan3" xfId="7186"/>
    <cellStyle name="Normal 2 2 4 2 2 3" xfId="1891"/>
    <cellStyle name="Normal 2 2 4 2 2 3 2" xfId="1892"/>
    <cellStyle name="Normal 2 2 4 2 2 3 2 2" xfId="3610"/>
    <cellStyle name="Normal 2 2 4 2 2 3 2 2 2" xfId="6076"/>
    <cellStyle name="Normal 2 2 4 2 2 3 2 2 2 2" xfId="11566"/>
    <cellStyle name="Normal 2 2 4 2 2 3 2 2 3" xfId="9100"/>
    <cellStyle name="Normal 2 2 4 2 2 3 2 3" xfId="4433"/>
    <cellStyle name="Normal 2 2 4 2 2 3 2 3 2" xfId="6899"/>
    <cellStyle name="Normal 2 2 4 2 2 3 2 3 2 2" xfId="12389"/>
    <cellStyle name="Normal 2 2 4 2 2 3 2 3 3" xfId="9923"/>
    <cellStyle name="Normal 2 2 4 2 2 3 2 4" xfId="5254"/>
    <cellStyle name="Normal 2 2 4 2 2 3 2 4 2" xfId="10744"/>
    <cellStyle name="Normal 2 2 4 2 2 3 2 5" xfId="7666"/>
    <cellStyle name="Normal 2 2 4 2 2 3 3" xfId="3206"/>
    <cellStyle name="Normal 2 2 4 2 2 3 3 2" xfId="5672"/>
    <cellStyle name="Normal 2 2 4 2 2 3 3 2 2" xfId="11162"/>
    <cellStyle name="Normal 2 2 4 2 2 3 3 3" xfId="8696"/>
    <cellStyle name="Normal 2 2 4 2 2 3 4" xfId="4029"/>
    <cellStyle name="Normal 2 2 4 2 2 3 4 2" xfId="6495"/>
    <cellStyle name="Normal 2 2 4 2 2 3 4 2 2" xfId="11985"/>
    <cellStyle name="Normal 2 2 4 2 2 3 4 3" xfId="9519"/>
    <cellStyle name="Normal 2 2 4 2 2 3 5" xfId="4850"/>
    <cellStyle name="Normal 2 2 4 2 2 3 5 2" xfId="10340"/>
    <cellStyle name="Normal 2 2 4 2 2 3 6" xfId="7665"/>
    <cellStyle name="Normal 2 2 4 2 2 3_Plan3" xfId="7030"/>
    <cellStyle name="Normal 2 2 4 2 2 4" xfId="1893"/>
    <cellStyle name="Normal 2 2 4 2 2 4 2" xfId="1894"/>
    <cellStyle name="Normal 2 2 4 2 2 4 2 2" xfId="3642"/>
    <cellStyle name="Normal 2 2 4 2 2 4 2 2 2" xfId="6108"/>
    <cellStyle name="Normal 2 2 4 2 2 4 2 2 2 2" xfId="11598"/>
    <cellStyle name="Normal 2 2 4 2 2 4 2 2 3" xfId="9132"/>
    <cellStyle name="Normal 2 2 4 2 2 4 2 3" xfId="4465"/>
    <cellStyle name="Normal 2 2 4 2 2 4 2 3 2" xfId="6931"/>
    <cellStyle name="Normal 2 2 4 2 2 4 2 3 2 2" xfId="12421"/>
    <cellStyle name="Normal 2 2 4 2 2 4 2 3 3" xfId="9955"/>
    <cellStyle name="Normal 2 2 4 2 2 4 2 4" xfId="5286"/>
    <cellStyle name="Normal 2 2 4 2 2 4 2 4 2" xfId="10776"/>
    <cellStyle name="Normal 2 2 4 2 2 4 2 5" xfId="7668"/>
    <cellStyle name="Normal 2 2 4 2 2 4 3" xfId="3238"/>
    <cellStyle name="Normal 2 2 4 2 2 4 3 2" xfId="5704"/>
    <cellStyle name="Normal 2 2 4 2 2 4 3 2 2" xfId="11194"/>
    <cellStyle name="Normal 2 2 4 2 2 4 3 3" xfId="8728"/>
    <cellStyle name="Normal 2 2 4 2 2 4 4" xfId="4061"/>
    <cellStyle name="Normal 2 2 4 2 2 4 4 2" xfId="6527"/>
    <cellStyle name="Normal 2 2 4 2 2 4 4 2 2" xfId="12017"/>
    <cellStyle name="Normal 2 2 4 2 2 4 4 3" xfId="9551"/>
    <cellStyle name="Normal 2 2 4 2 2 4 5" xfId="4882"/>
    <cellStyle name="Normal 2 2 4 2 2 4 5 2" xfId="10372"/>
    <cellStyle name="Normal 2 2 4 2 2 4 6" xfId="7667"/>
    <cellStyle name="Normal 2 2 4 2 2 5" xfId="1895"/>
    <cellStyle name="Normal 2 2 4 2 2 5 2" xfId="3342"/>
    <cellStyle name="Normal 2 2 4 2 2 5 2 2" xfId="5808"/>
    <cellStyle name="Normal 2 2 4 2 2 5 2 2 2" xfId="11298"/>
    <cellStyle name="Normal 2 2 4 2 2 5 2 3" xfId="8832"/>
    <cellStyle name="Normal 2 2 4 2 2 5 3" xfId="4165"/>
    <cellStyle name="Normal 2 2 4 2 2 5 3 2" xfId="6631"/>
    <cellStyle name="Normal 2 2 4 2 2 5 3 2 2" xfId="12121"/>
    <cellStyle name="Normal 2 2 4 2 2 5 3 3" xfId="9655"/>
    <cellStyle name="Normal 2 2 4 2 2 5 4" xfId="4986"/>
    <cellStyle name="Normal 2 2 4 2 2 5 4 2" xfId="10476"/>
    <cellStyle name="Normal 2 2 4 2 2 5 5" xfId="7669"/>
    <cellStyle name="Normal 2 2 4 2 2 6" xfId="2938"/>
    <cellStyle name="Normal 2 2 4 2 2 6 2" xfId="5404"/>
    <cellStyle name="Normal 2 2 4 2 2 6 2 2" xfId="10894"/>
    <cellStyle name="Normal 2 2 4 2 2 6 3" xfId="8428"/>
    <cellStyle name="Normal 2 2 4 2 2 7" xfId="3761"/>
    <cellStyle name="Normal 2 2 4 2 2 7 2" xfId="6227"/>
    <cellStyle name="Normal 2 2 4 2 2 7 2 2" xfId="11717"/>
    <cellStyle name="Normal 2 2 4 2 2 7 3" xfId="9251"/>
    <cellStyle name="Normal 2 2 4 2 2 8" xfId="4582"/>
    <cellStyle name="Normal 2 2 4 2 2 8 2" xfId="10072"/>
    <cellStyle name="Normal 2 2 4 2 2 9" xfId="7662"/>
    <cellStyle name="Normal 2 2 4 2 2_Plan3" xfId="7031"/>
    <cellStyle name="Normal 2 2 4 2 3" xfId="1896"/>
    <cellStyle name="Normal 2 2 4 2 3 2" xfId="1897"/>
    <cellStyle name="Normal 2 2 4 2 3 2 2" xfId="3482"/>
    <cellStyle name="Normal 2 2 4 2 3 2 2 2" xfId="5948"/>
    <cellStyle name="Normal 2 2 4 2 3 2 2 2 2" xfId="11438"/>
    <cellStyle name="Normal 2 2 4 2 3 2 2 3" xfId="8972"/>
    <cellStyle name="Normal 2 2 4 2 3 2 3" xfId="4305"/>
    <cellStyle name="Normal 2 2 4 2 3 2 3 2" xfId="6771"/>
    <cellStyle name="Normal 2 2 4 2 3 2 3 2 2" xfId="12261"/>
    <cellStyle name="Normal 2 2 4 2 3 2 3 3" xfId="9795"/>
    <cellStyle name="Normal 2 2 4 2 3 2 4" xfId="5126"/>
    <cellStyle name="Normal 2 2 4 2 3 2 4 2" xfId="10616"/>
    <cellStyle name="Normal 2 2 4 2 3 2 5" xfId="7671"/>
    <cellStyle name="Normal 2 2 4 2 3 3" xfId="3078"/>
    <cellStyle name="Normal 2 2 4 2 3 3 2" xfId="5544"/>
    <cellStyle name="Normal 2 2 4 2 3 3 2 2" xfId="11034"/>
    <cellStyle name="Normal 2 2 4 2 3 3 3" xfId="8568"/>
    <cellStyle name="Normal 2 2 4 2 3 4" xfId="3901"/>
    <cellStyle name="Normal 2 2 4 2 3 4 2" xfId="6367"/>
    <cellStyle name="Normal 2 2 4 2 3 4 2 2" xfId="11857"/>
    <cellStyle name="Normal 2 2 4 2 3 4 3" xfId="9391"/>
    <cellStyle name="Normal 2 2 4 2 3 5" xfId="4722"/>
    <cellStyle name="Normal 2 2 4 2 3 5 2" xfId="10212"/>
    <cellStyle name="Normal 2 2 4 2 3 6" xfId="7670"/>
    <cellStyle name="Normal 2 2 4 2 3_Plan3" xfId="7056"/>
    <cellStyle name="Normal 2 2 4 2 4" xfId="1898"/>
    <cellStyle name="Normal 2 2 4 2 4 2" xfId="1899"/>
    <cellStyle name="Normal 2 2 4 2 4 2 2" xfId="3434"/>
    <cellStyle name="Normal 2 2 4 2 4 2 2 2" xfId="5900"/>
    <cellStyle name="Normal 2 2 4 2 4 2 2 2 2" xfId="11390"/>
    <cellStyle name="Normal 2 2 4 2 4 2 2 3" xfId="8924"/>
    <cellStyle name="Normal 2 2 4 2 4 2 3" xfId="4257"/>
    <cellStyle name="Normal 2 2 4 2 4 2 3 2" xfId="6723"/>
    <cellStyle name="Normal 2 2 4 2 4 2 3 2 2" xfId="12213"/>
    <cellStyle name="Normal 2 2 4 2 4 2 3 3" xfId="9747"/>
    <cellStyle name="Normal 2 2 4 2 4 2 4" xfId="5078"/>
    <cellStyle name="Normal 2 2 4 2 4 2 4 2" xfId="10568"/>
    <cellStyle name="Normal 2 2 4 2 4 2 5" xfId="7673"/>
    <cellStyle name="Normal 2 2 4 2 4 3" xfId="3030"/>
    <cellStyle name="Normal 2 2 4 2 4 3 2" xfId="5496"/>
    <cellStyle name="Normal 2 2 4 2 4 3 2 2" xfId="10986"/>
    <cellStyle name="Normal 2 2 4 2 4 3 3" xfId="8520"/>
    <cellStyle name="Normal 2 2 4 2 4 4" xfId="3853"/>
    <cellStyle name="Normal 2 2 4 2 4 4 2" xfId="6319"/>
    <cellStyle name="Normal 2 2 4 2 4 4 2 2" xfId="11809"/>
    <cellStyle name="Normal 2 2 4 2 4 4 3" xfId="9343"/>
    <cellStyle name="Normal 2 2 4 2 4 5" xfId="4674"/>
    <cellStyle name="Normal 2 2 4 2 4 5 2" xfId="10164"/>
    <cellStyle name="Normal 2 2 4 2 4 6" xfId="7672"/>
    <cellStyle name="Normal 2 2 4 2 4_Plan3" xfId="7185"/>
    <cellStyle name="Normal 2 2 4 2 5" xfId="1900"/>
    <cellStyle name="Normal 2 2 4 2 5 2" xfId="1901"/>
    <cellStyle name="Normal 2 2 4 2 5 2 2" xfId="3380"/>
    <cellStyle name="Normal 2 2 4 2 5 2 2 2" xfId="5846"/>
    <cellStyle name="Normal 2 2 4 2 5 2 2 2 2" xfId="11336"/>
    <cellStyle name="Normal 2 2 4 2 5 2 2 3" xfId="8870"/>
    <cellStyle name="Normal 2 2 4 2 5 2 3" xfId="4203"/>
    <cellStyle name="Normal 2 2 4 2 5 2 3 2" xfId="6669"/>
    <cellStyle name="Normal 2 2 4 2 5 2 3 2 2" xfId="12159"/>
    <cellStyle name="Normal 2 2 4 2 5 2 3 3" xfId="9693"/>
    <cellStyle name="Normal 2 2 4 2 5 2 4" xfId="5024"/>
    <cellStyle name="Normal 2 2 4 2 5 2 4 2" xfId="10514"/>
    <cellStyle name="Normal 2 2 4 2 5 2 5" xfId="7675"/>
    <cellStyle name="Normal 2 2 4 2 5 3" xfId="2976"/>
    <cellStyle name="Normal 2 2 4 2 5 3 2" xfId="5442"/>
    <cellStyle name="Normal 2 2 4 2 5 3 2 2" xfId="10932"/>
    <cellStyle name="Normal 2 2 4 2 5 3 3" xfId="8466"/>
    <cellStyle name="Normal 2 2 4 2 5 4" xfId="3799"/>
    <cellStyle name="Normal 2 2 4 2 5 4 2" xfId="6265"/>
    <cellStyle name="Normal 2 2 4 2 5 4 2 2" xfId="11755"/>
    <cellStyle name="Normal 2 2 4 2 5 4 3" xfId="9289"/>
    <cellStyle name="Normal 2 2 4 2 5 5" xfId="4620"/>
    <cellStyle name="Normal 2 2 4 2 5 5 2" xfId="10110"/>
    <cellStyle name="Normal 2 2 4 2 5 6" xfId="7674"/>
    <cellStyle name="Normal 2 2 4 2 6" xfId="1902"/>
    <cellStyle name="Normal 2 2 4 2 6 2" xfId="3296"/>
    <cellStyle name="Normal 2 2 4 2 6 2 2" xfId="5762"/>
    <cellStyle name="Normal 2 2 4 2 6 2 2 2" xfId="11252"/>
    <cellStyle name="Normal 2 2 4 2 6 2 3" xfId="8786"/>
    <cellStyle name="Normal 2 2 4 2 6 3" xfId="4119"/>
    <cellStyle name="Normal 2 2 4 2 6 3 2" xfId="6585"/>
    <cellStyle name="Normal 2 2 4 2 6 3 2 2" xfId="12075"/>
    <cellStyle name="Normal 2 2 4 2 6 3 3" xfId="9609"/>
    <cellStyle name="Normal 2 2 4 2 6 4" xfId="4940"/>
    <cellStyle name="Normal 2 2 4 2 6 4 2" xfId="10430"/>
    <cellStyle name="Normal 2 2 4 2 6 5" xfId="7676"/>
    <cellStyle name="Normal 2 2 4 2 7" xfId="2893"/>
    <cellStyle name="Normal 2 2 4 2 7 2" xfId="5359"/>
    <cellStyle name="Normal 2 2 4 2 7 2 2" xfId="10849"/>
    <cellStyle name="Normal 2 2 4 2 7 3" xfId="8383"/>
    <cellStyle name="Normal 2 2 4 2 8" xfId="3715"/>
    <cellStyle name="Normal 2 2 4 2 8 2" xfId="6181"/>
    <cellStyle name="Normal 2 2 4 2 8 2 2" xfId="11671"/>
    <cellStyle name="Normal 2 2 4 2 8 3" xfId="9205"/>
    <cellStyle name="Normal 2 2 4 2 9" xfId="4537"/>
    <cellStyle name="Normal 2 2 4 2 9 2" xfId="10027"/>
    <cellStyle name="Normal 2 2 4 2_Plan3" xfId="7211"/>
    <cellStyle name="Normal 2 2 4 3" xfId="1886"/>
    <cellStyle name="Normal 2 2 4 4" xfId="7334"/>
    <cellStyle name="Normal 2 2 4 5" xfId="7346"/>
    <cellStyle name="Normal 2 2 4 6" xfId="7367"/>
    <cellStyle name="Normal 2 2 4 7" xfId="7370"/>
    <cellStyle name="Normal 2 2 4 8" xfId="7365"/>
    <cellStyle name="Normal 2 2 4 9" xfId="7358"/>
    <cellStyle name="Normal 2 2 5" xfId="421"/>
    <cellStyle name="Normal 2 2 5 10" xfId="7330"/>
    <cellStyle name="Normal 2 2 5 2" xfId="1904"/>
    <cellStyle name="Normal 2 2 5 2 10" xfId="7677"/>
    <cellStyle name="Normal 2 2 5 2 2" xfId="1905"/>
    <cellStyle name="Normal 2 2 5 2 2 2" xfId="1906"/>
    <cellStyle name="Normal 2 2 5 2 2 2 2" xfId="1907"/>
    <cellStyle name="Normal 2 2 5 2 2 2 2 2" xfId="3540"/>
    <cellStyle name="Normal 2 2 5 2 2 2 2 2 2" xfId="6006"/>
    <cellStyle name="Normal 2 2 5 2 2 2 2 2 2 2" xfId="11496"/>
    <cellStyle name="Normal 2 2 5 2 2 2 2 2 3" xfId="9030"/>
    <cellStyle name="Normal 2 2 5 2 2 2 2 3" xfId="4363"/>
    <cellStyle name="Normal 2 2 5 2 2 2 2 3 2" xfId="6829"/>
    <cellStyle name="Normal 2 2 5 2 2 2 2 3 2 2" xfId="12319"/>
    <cellStyle name="Normal 2 2 5 2 2 2 2 3 3" xfId="9853"/>
    <cellStyle name="Normal 2 2 5 2 2 2 2 4" xfId="5184"/>
    <cellStyle name="Normal 2 2 5 2 2 2 2 4 2" xfId="10674"/>
    <cellStyle name="Normal 2 2 5 2 2 2 2 5" xfId="7680"/>
    <cellStyle name="Normal 2 2 5 2 2 2 3" xfId="3136"/>
    <cellStyle name="Normal 2 2 5 2 2 2 3 2" xfId="5602"/>
    <cellStyle name="Normal 2 2 5 2 2 2 3 2 2" xfId="11092"/>
    <cellStyle name="Normal 2 2 5 2 2 2 3 3" xfId="8626"/>
    <cellStyle name="Normal 2 2 5 2 2 2 4" xfId="3959"/>
    <cellStyle name="Normal 2 2 5 2 2 2 4 2" xfId="6425"/>
    <cellStyle name="Normal 2 2 5 2 2 2 4 2 2" xfId="11915"/>
    <cellStyle name="Normal 2 2 5 2 2 2 4 3" xfId="9449"/>
    <cellStyle name="Normal 2 2 5 2 2 2 5" xfId="4780"/>
    <cellStyle name="Normal 2 2 5 2 2 2 5 2" xfId="10270"/>
    <cellStyle name="Normal 2 2 5 2 2 2 6" xfId="7679"/>
    <cellStyle name="Normal 2 2 5 2 2 2_Plan3" xfId="7230"/>
    <cellStyle name="Normal 2 2 5 2 2 3" xfId="1908"/>
    <cellStyle name="Normal 2 2 5 2 2 3 2" xfId="1909"/>
    <cellStyle name="Normal 2 2 5 2 2 3 2 2" xfId="3611"/>
    <cellStyle name="Normal 2 2 5 2 2 3 2 2 2" xfId="6077"/>
    <cellStyle name="Normal 2 2 5 2 2 3 2 2 2 2" xfId="11567"/>
    <cellStyle name="Normal 2 2 5 2 2 3 2 2 3" xfId="9101"/>
    <cellStyle name="Normal 2 2 5 2 2 3 2 3" xfId="4434"/>
    <cellStyle name="Normal 2 2 5 2 2 3 2 3 2" xfId="6900"/>
    <cellStyle name="Normal 2 2 5 2 2 3 2 3 2 2" xfId="12390"/>
    <cellStyle name="Normal 2 2 5 2 2 3 2 3 3" xfId="9924"/>
    <cellStyle name="Normal 2 2 5 2 2 3 2 4" xfId="5255"/>
    <cellStyle name="Normal 2 2 5 2 2 3 2 4 2" xfId="10745"/>
    <cellStyle name="Normal 2 2 5 2 2 3 2 5" xfId="7682"/>
    <cellStyle name="Normal 2 2 5 2 2 3 3" xfId="3207"/>
    <cellStyle name="Normal 2 2 5 2 2 3 3 2" xfId="5673"/>
    <cellStyle name="Normal 2 2 5 2 2 3 3 2 2" xfId="11163"/>
    <cellStyle name="Normal 2 2 5 2 2 3 3 3" xfId="8697"/>
    <cellStyle name="Normal 2 2 5 2 2 3 4" xfId="4030"/>
    <cellStyle name="Normal 2 2 5 2 2 3 4 2" xfId="6496"/>
    <cellStyle name="Normal 2 2 5 2 2 3 4 2 2" xfId="11986"/>
    <cellStyle name="Normal 2 2 5 2 2 3 4 3" xfId="9520"/>
    <cellStyle name="Normal 2 2 5 2 2 3 5" xfId="4851"/>
    <cellStyle name="Normal 2 2 5 2 2 3 5 2" xfId="10341"/>
    <cellStyle name="Normal 2 2 5 2 2 3 6" xfId="7681"/>
    <cellStyle name="Normal 2 2 5 2 2 3_Plan3" xfId="7100"/>
    <cellStyle name="Normal 2 2 5 2 2 4" xfId="1910"/>
    <cellStyle name="Normal 2 2 5 2 2 4 2" xfId="1911"/>
    <cellStyle name="Normal 2 2 5 2 2 4 2 2" xfId="3643"/>
    <cellStyle name="Normal 2 2 5 2 2 4 2 2 2" xfId="6109"/>
    <cellStyle name="Normal 2 2 5 2 2 4 2 2 2 2" xfId="11599"/>
    <cellStyle name="Normal 2 2 5 2 2 4 2 2 3" xfId="9133"/>
    <cellStyle name="Normal 2 2 5 2 2 4 2 3" xfId="4466"/>
    <cellStyle name="Normal 2 2 5 2 2 4 2 3 2" xfId="6932"/>
    <cellStyle name="Normal 2 2 5 2 2 4 2 3 2 2" xfId="12422"/>
    <cellStyle name="Normal 2 2 5 2 2 4 2 3 3" xfId="9956"/>
    <cellStyle name="Normal 2 2 5 2 2 4 2 4" xfId="5287"/>
    <cellStyle name="Normal 2 2 5 2 2 4 2 4 2" xfId="10777"/>
    <cellStyle name="Normal 2 2 5 2 2 4 2 5" xfId="7684"/>
    <cellStyle name="Normal 2 2 5 2 2 4 3" xfId="3239"/>
    <cellStyle name="Normal 2 2 5 2 2 4 3 2" xfId="5705"/>
    <cellStyle name="Normal 2 2 5 2 2 4 3 2 2" xfId="11195"/>
    <cellStyle name="Normal 2 2 5 2 2 4 3 3" xfId="8729"/>
    <cellStyle name="Normal 2 2 5 2 2 4 4" xfId="4062"/>
    <cellStyle name="Normal 2 2 5 2 2 4 4 2" xfId="6528"/>
    <cellStyle name="Normal 2 2 5 2 2 4 4 2 2" xfId="12018"/>
    <cellStyle name="Normal 2 2 5 2 2 4 4 3" xfId="9552"/>
    <cellStyle name="Normal 2 2 5 2 2 4 5" xfId="4883"/>
    <cellStyle name="Normal 2 2 5 2 2 4 5 2" xfId="10373"/>
    <cellStyle name="Normal 2 2 5 2 2 4 6" xfId="7683"/>
    <cellStyle name="Normal 2 2 5 2 2 5" xfId="1912"/>
    <cellStyle name="Normal 2 2 5 2 2 5 2" xfId="3343"/>
    <cellStyle name="Normal 2 2 5 2 2 5 2 2" xfId="5809"/>
    <cellStyle name="Normal 2 2 5 2 2 5 2 2 2" xfId="11299"/>
    <cellStyle name="Normal 2 2 5 2 2 5 2 3" xfId="8833"/>
    <cellStyle name="Normal 2 2 5 2 2 5 3" xfId="4166"/>
    <cellStyle name="Normal 2 2 5 2 2 5 3 2" xfId="6632"/>
    <cellStyle name="Normal 2 2 5 2 2 5 3 2 2" xfId="12122"/>
    <cellStyle name="Normal 2 2 5 2 2 5 3 3" xfId="9656"/>
    <cellStyle name="Normal 2 2 5 2 2 5 4" xfId="4987"/>
    <cellStyle name="Normal 2 2 5 2 2 5 4 2" xfId="10477"/>
    <cellStyle name="Normal 2 2 5 2 2 5 5" xfId="7685"/>
    <cellStyle name="Normal 2 2 5 2 2 6" xfId="2939"/>
    <cellStyle name="Normal 2 2 5 2 2 6 2" xfId="5405"/>
    <cellStyle name="Normal 2 2 5 2 2 6 2 2" xfId="10895"/>
    <cellStyle name="Normal 2 2 5 2 2 6 3" xfId="8429"/>
    <cellStyle name="Normal 2 2 5 2 2 7" xfId="3762"/>
    <cellStyle name="Normal 2 2 5 2 2 7 2" xfId="6228"/>
    <cellStyle name="Normal 2 2 5 2 2 7 2 2" xfId="11718"/>
    <cellStyle name="Normal 2 2 5 2 2 7 3" xfId="9252"/>
    <cellStyle name="Normal 2 2 5 2 2 8" xfId="4583"/>
    <cellStyle name="Normal 2 2 5 2 2 8 2" xfId="10073"/>
    <cellStyle name="Normal 2 2 5 2 2 9" xfId="7678"/>
    <cellStyle name="Normal 2 2 5 2 2_Plan3" xfId="7104"/>
    <cellStyle name="Normal 2 2 5 2 3" xfId="1913"/>
    <cellStyle name="Normal 2 2 5 2 3 2" xfId="1914"/>
    <cellStyle name="Normal 2 2 5 2 3 2 2" xfId="3483"/>
    <cellStyle name="Normal 2 2 5 2 3 2 2 2" xfId="5949"/>
    <cellStyle name="Normal 2 2 5 2 3 2 2 2 2" xfId="11439"/>
    <cellStyle name="Normal 2 2 5 2 3 2 2 3" xfId="8973"/>
    <cellStyle name="Normal 2 2 5 2 3 2 3" xfId="4306"/>
    <cellStyle name="Normal 2 2 5 2 3 2 3 2" xfId="6772"/>
    <cellStyle name="Normal 2 2 5 2 3 2 3 2 2" xfId="12262"/>
    <cellStyle name="Normal 2 2 5 2 3 2 3 3" xfId="9796"/>
    <cellStyle name="Normal 2 2 5 2 3 2 4" xfId="5127"/>
    <cellStyle name="Normal 2 2 5 2 3 2 4 2" xfId="10617"/>
    <cellStyle name="Normal 2 2 5 2 3 2 5" xfId="7687"/>
    <cellStyle name="Normal 2 2 5 2 3 3" xfId="3079"/>
    <cellStyle name="Normal 2 2 5 2 3 3 2" xfId="5545"/>
    <cellStyle name="Normal 2 2 5 2 3 3 2 2" xfId="11035"/>
    <cellStyle name="Normal 2 2 5 2 3 3 3" xfId="8569"/>
    <cellStyle name="Normal 2 2 5 2 3 4" xfId="3902"/>
    <cellStyle name="Normal 2 2 5 2 3 4 2" xfId="6368"/>
    <cellStyle name="Normal 2 2 5 2 3 4 2 2" xfId="11858"/>
    <cellStyle name="Normal 2 2 5 2 3 4 3" xfId="9392"/>
    <cellStyle name="Normal 2 2 5 2 3 5" xfId="4723"/>
    <cellStyle name="Normal 2 2 5 2 3 5 2" xfId="10213"/>
    <cellStyle name="Normal 2 2 5 2 3 6" xfId="7686"/>
    <cellStyle name="Normal 2 2 5 2 3_Plan3" xfId="7083"/>
    <cellStyle name="Normal 2 2 5 2 4" xfId="1915"/>
    <cellStyle name="Normal 2 2 5 2 4 2" xfId="1916"/>
    <cellStyle name="Normal 2 2 5 2 4 2 2" xfId="3501"/>
    <cellStyle name="Normal 2 2 5 2 4 2 2 2" xfId="5967"/>
    <cellStyle name="Normal 2 2 5 2 4 2 2 2 2" xfId="11457"/>
    <cellStyle name="Normal 2 2 5 2 4 2 2 3" xfId="8991"/>
    <cellStyle name="Normal 2 2 5 2 4 2 3" xfId="4324"/>
    <cellStyle name="Normal 2 2 5 2 4 2 3 2" xfId="6790"/>
    <cellStyle name="Normal 2 2 5 2 4 2 3 2 2" xfId="12280"/>
    <cellStyle name="Normal 2 2 5 2 4 2 3 3" xfId="9814"/>
    <cellStyle name="Normal 2 2 5 2 4 2 4" xfId="5145"/>
    <cellStyle name="Normal 2 2 5 2 4 2 4 2" xfId="10635"/>
    <cellStyle name="Normal 2 2 5 2 4 2 5" xfId="7689"/>
    <cellStyle name="Normal 2 2 5 2 4 3" xfId="3097"/>
    <cellStyle name="Normal 2 2 5 2 4 3 2" xfId="5563"/>
    <cellStyle name="Normal 2 2 5 2 4 3 2 2" xfId="11053"/>
    <cellStyle name="Normal 2 2 5 2 4 3 3" xfId="8587"/>
    <cellStyle name="Normal 2 2 5 2 4 4" xfId="3920"/>
    <cellStyle name="Normal 2 2 5 2 4 4 2" xfId="6386"/>
    <cellStyle name="Normal 2 2 5 2 4 4 2 2" xfId="11876"/>
    <cellStyle name="Normal 2 2 5 2 4 4 3" xfId="9410"/>
    <cellStyle name="Normal 2 2 5 2 4 5" xfId="4741"/>
    <cellStyle name="Normal 2 2 5 2 4 5 2" xfId="10231"/>
    <cellStyle name="Normal 2 2 5 2 4 6" xfId="7688"/>
    <cellStyle name="Normal 2 2 5 2 4_Plan3" xfId="7055"/>
    <cellStyle name="Normal 2 2 5 2 5" xfId="1917"/>
    <cellStyle name="Normal 2 2 5 2 5 2" xfId="1918"/>
    <cellStyle name="Normal 2 2 5 2 5 2 2" xfId="3381"/>
    <cellStyle name="Normal 2 2 5 2 5 2 2 2" xfId="5847"/>
    <cellStyle name="Normal 2 2 5 2 5 2 2 2 2" xfId="11337"/>
    <cellStyle name="Normal 2 2 5 2 5 2 2 3" xfId="8871"/>
    <cellStyle name="Normal 2 2 5 2 5 2 3" xfId="4204"/>
    <cellStyle name="Normal 2 2 5 2 5 2 3 2" xfId="6670"/>
    <cellStyle name="Normal 2 2 5 2 5 2 3 2 2" xfId="12160"/>
    <cellStyle name="Normal 2 2 5 2 5 2 3 3" xfId="9694"/>
    <cellStyle name="Normal 2 2 5 2 5 2 4" xfId="5025"/>
    <cellStyle name="Normal 2 2 5 2 5 2 4 2" xfId="10515"/>
    <cellStyle name="Normal 2 2 5 2 5 2 5" xfId="7691"/>
    <cellStyle name="Normal 2 2 5 2 5 3" xfId="2977"/>
    <cellStyle name="Normal 2 2 5 2 5 3 2" xfId="5443"/>
    <cellStyle name="Normal 2 2 5 2 5 3 2 2" xfId="10933"/>
    <cellStyle name="Normal 2 2 5 2 5 3 3" xfId="8467"/>
    <cellStyle name="Normal 2 2 5 2 5 4" xfId="3800"/>
    <cellStyle name="Normal 2 2 5 2 5 4 2" xfId="6266"/>
    <cellStyle name="Normal 2 2 5 2 5 4 2 2" xfId="11756"/>
    <cellStyle name="Normal 2 2 5 2 5 4 3" xfId="9290"/>
    <cellStyle name="Normal 2 2 5 2 5 5" xfId="4621"/>
    <cellStyle name="Normal 2 2 5 2 5 5 2" xfId="10111"/>
    <cellStyle name="Normal 2 2 5 2 5 6" xfId="7690"/>
    <cellStyle name="Normal 2 2 5 2 6" xfId="1919"/>
    <cellStyle name="Normal 2 2 5 2 6 2" xfId="3297"/>
    <cellStyle name="Normal 2 2 5 2 6 2 2" xfId="5763"/>
    <cellStyle name="Normal 2 2 5 2 6 2 2 2" xfId="11253"/>
    <cellStyle name="Normal 2 2 5 2 6 2 3" xfId="8787"/>
    <cellStyle name="Normal 2 2 5 2 6 3" xfId="4120"/>
    <cellStyle name="Normal 2 2 5 2 6 3 2" xfId="6586"/>
    <cellStyle name="Normal 2 2 5 2 6 3 2 2" xfId="12076"/>
    <cellStyle name="Normal 2 2 5 2 6 3 3" xfId="9610"/>
    <cellStyle name="Normal 2 2 5 2 6 4" xfId="4941"/>
    <cellStyle name="Normal 2 2 5 2 6 4 2" xfId="10431"/>
    <cellStyle name="Normal 2 2 5 2 6 5" xfId="7692"/>
    <cellStyle name="Normal 2 2 5 2 7" xfId="2894"/>
    <cellStyle name="Normal 2 2 5 2 7 2" xfId="5360"/>
    <cellStyle name="Normal 2 2 5 2 7 2 2" xfId="10850"/>
    <cellStyle name="Normal 2 2 5 2 7 3" xfId="8384"/>
    <cellStyle name="Normal 2 2 5 2 8" xfId="3716"/>
    <cellStyle name="Normal 2 2 5 2 8 2" xfId="6182"/>
    <cellStyle name="Normal 2 2 5 2 8 2 2" xfId="11672"/>
    <cellStyle name="Normal 2 2 5 2 8 3" xfId="9206"/>
    <cellStyle name="Normal 2 2 5 2 9" xfId="4538"/>
    <cellStyle name="Normal 2 2 5 2 9 2" xfId="10028"/>
    <cellStyle name="Normal 2 2 5 2_Plan3" xfId="7108"/>
    <cellStyle name="Normal 2 2 5 3" xfId="1903"/>
    <cellStyle name="Normal 2 2 5 4" xfId="7336"/>
    <cellStyle name="Normal 2 2 5 5" xfId="7360"/>
    <cellStyle name="Normal 2 2 5 6" xfId="7350"/>
    <cellStyle name="Normal 2 2 5 7" xfId="7331"/>
    <cellStyle name="Normal 2 2 5 8" xfId="1528"/>
    <cellStyle name="Normal 2 2 5 9" xfId="7368"/>
    <cellStyle name="Normal 2 2 6" xfId="422"/>
    <cellStyle name="Normal 2 2 6 10" xfId="7371"/>
    <cellStyle name="Normal 2 2 6 2" xfId="1921"/>
    <cellStyle name="Normal 2 2 6 2 10" xfId="7693"/>
    <cellStyle name="Normal 2 2 6 2 2" xfId="1922"/>
    <cellStyle name="Normal 2 2 6 2 2 2" xfId="1923"/>
    <cellStyle name="Normal 2 2 6 2 2 2 2" xfId="1924"/>
    <cellStyle name="Normal 2 2 6 2 2 2 2 2" xfId="3541"/>
    <cellStyle name="Normal 2 2 6 2 2 2 2 2 2" xfId="6007"/>
    <cellStyle name="Normal 2 2 6 2 2 2 2 2 2 2" xfId="11497"/>
    <cellStyle name="Normal 2 2 6 2 2 2 2 2 3" xfId="9031"/>
    <cellStyle name="Normal 2 2 6 2 2 2 2 3" xfId="4364"/>
    <cellStyle name="Normal 2 2 6 2 2 2 2 3 2" xfId="6830"/>
    <cellStyle name="Normal 2 2 6 2 2 2 2 3 2 2" xfId="12320"/>
    <cellStyle name="Normal 2 2 6 2 2 2 2 3 3" xfId="9854"/>
    <cellStyle name="Normal 2 2 6 2 2 2 2 4" xfId="5185"/>
    <cellStyle name="Normal 2 2 6 2 2 2 2 4 2" xfId="10675"/>
    <cellStyle name="Normal 2 2 6 2 2 2 2 5" xfId="7696"/>
    <cellStyle name="Normal 2 2 6 2 2 2 3" xfId="3137"/>
    <cellStyle name="Normal 2 2 6 2 2 2 3 2" xfId="5603"/>
    <cellStyle name="Normal 2 2 6 2 2 2 3 2 2" xfId="11093"/>
    <cellStyle name="Normal 2 2 6 2 2 2 3 3" xfId="8627"/>
    <cellStyle name="Normal 2 2 6 2 2 2 4" xfId="3960"/>
    <cellStyle name="Normal 2 2 6 2 2 2 4 2" xfId="6426"/>
    <cellStyle name="Normal 2 2 6 2 2 2 4 2 2" xfId="11916"/>
    <cellStyle name="Normal 2 2 6 2 2 2 4 3" xfId="9450"/>
    <cellStyle name="Normal 2 2 6 2 2 2 5" xfId="4781"/>
    <cellStyle name="Normal 2 2 6 2 2 2 5 2" xfId="10271"/>
    <cellStyle name="Normal 2 2 6 2 2 2 6" xfId="7695"/>
    <cellStyle name="Normal 2 2 6 2 2 2_Plan3" xfId="7209"/>
    <cellStyle name="Normal 2 2 6 2 2 3" xfId="1925"/>
    <cellStyle name="Normal 2 2 6 2 2 3 2" xfId="1926"/>
    <cellStyle name="Normal 2 2 6 2 2 3 2 2" xfId="3612"/>
    <cellStyle name="Normal 2 2 6 2 2 3 2 2 2" xfId="6078"/>
    <cellStyle name="Normal 2 2 6 2 2 3 2 2 2 2" xfId="11568"/>
    <cellStyle name="Normal 2 2 6 2 2 3 2 2 3" xfId="9102"/>
    <cellStyle name="Normal 2 2 6 2 2 3 2 3" xfId="4435"/>
    <cellStyle name="Normal 2 2 6 2 2 3 2 3 2" xfId="6901"/>
    <cellStyle name="Normal 2 2 6 2 2 3 2 3 2 2" xfId="12391"/>
    <cellStyle name="Normal 2 2 6 2 2 3 2 3 3" xfId="9925"/>
    <cellStyle name="Normal 2 2 6 2 2 3 2 4" xfId="5256"/>
    <cellStyle name="Normal 2 2 6 2 2 3 2 4 2" xfId="10746"/>
    <cellStyle name="Normal 2 2 6 2 2 3 2 5" xfId="7698"/>
    <cellStyle name="Normal 2 2 6 2 2 3 3" xfId="3208"/>
    <cellStyle name="Normal 2 2 6 2 2 3 3 2" xfId="5674"/>
    <cellStyle name="Normal 2 2 6 2 2 3 3 2 2" xfId="11164"/>
    <cellStyle name="Normal 2 2 6 2 2 3 3 3" xfId="8698"/>
    <cellStyle name="Normal 2 2 6 2 2 3 4" xfId="4031"/>
    <cellStyle name="Normal 2 2 6 2 2 3 4 2" xfId="6497"/>
    <cellStyle name="Normal 2 2 6 2 2 3 4 2 2" xfId="11987"/>
    <cellStyle name="Normal 2 2 6 2 2 3 4 3" xfId="9521"/>
    <cellStyle name="Normal 2 2 6 2 2 3 5" xfId="4852"/>
    <cellStyle name="Normal 2 2 6 2 2 3 5 2" xfId="10342"/>
    <cellStyle name="Normal 2 2 6 2 2 3 6" xfId="7697"/>
    <cellStyle name="Normal 2 2 6 2 2 3_Plan3" xfId="7054"/>
    <cellStyle name="Normal 2 2 6 2 2 4" xfId="1927"/>
    <cellStyle name="Normal 2 2 6 2 2 4 2" xfId="1928"/>
    <cellStyle name="Normal 2 2 6 2 2 4 2 2" xfId="3644"/>
    <cellStyle name="Normal 2 2 6 2 2 4 2 2 2" xfId="6110"/>
    <cellStyle name="Normal 2 2 6 2 2 4 2 2 2 2" xfId="11600"/>
    <cellStyle name="Normal 2 2 6 2 2 4 2 2 3" xfId="9134"/>
    <cellStyle name="Normal 2 2 6 2 2 4 2 3" xfId="4467"/>
    <cellStyle name="Normal 2 2 6 2 2 4 2 3 2" xfId="6933"/>
    <cellStyle name="Normal 2 2 6 2 2 4 2 3 2 2" xfId="12423"/>
    <cellStyle name="Normal 2 2 6 2 2 4 2 3 3" xfId="9957"/>
    <cellStyle name="Normal 2 2 6 2 2 4 2 4" xfId="5288"/>
    <cellStyle name="Normal 2 2 6 2 2 4 2 4 2" xfId="10778"/>
    <cellStyle name="Normal 2 2 6 2 2 4 2 5" xfId="7700"/>
    <cellStyle name="Normal 2 2 6 2 2 4 3" xfId="3240"/>
    <cellStyle name="Normal 2 2 6 2 2 4 3 2" xfId="5706"/>
    <cellStyle name="Normal 2 2 6 2 2 4 3 2 2" xfId="11196"/>
    <cellStyle name="Normal 2 2 6 2 2 4 3 3" xfId="8730"/>
    <cellStyle name="Normal 2 2 6 2 2 4 4" xfId="4063"/>
    <cellStyle name="Normal 2 2 6 2 2 4 4 2" xfId="6529"/>
    <cellStyle name="Normal 2 2 6 2 2 4 4 2 2" xfId="12019"/>
    <cellStyle name="Normal 2 2 6 2 2 4 4 3" xfId="9553"/>
    <cellStyle name="Normal 2 2 6 2 2 4 5" xfId="4884"/>
    <cellStyle name="Normal 2 2 6 2 2 4 5 2" xfId="10374"/>
    <cellStyle name="Normal 2 2 6 2 2 4 6" xfId="7699"/>
    <cellStyle name="Normal 2 2 6 2 2 5" xfId="1929"/>
    <cellStyle name="Normal 2 2 6 2 2 5 2" xfId="3344"/>
    <cellStyle name="Normal 2 2 6 2 2 5 2 2" xfId="5810"/>
    <cellStyle name="Normal 2 2 6 2 2 5 2 2 2" xfId="11300"/>
    <cellStyle name="Normal 2 2 6 2 2 5 2 3" xfId="8834"/>
    <cellStyle name="Normal 2 2 6 2 2 5 3" xfId="4167"/>
    <cellStyle name="Normal 2 2 6 2 2 5 3 2" xfId="6633"/>
    <cellStyle name="Normal 2 2 6 2 2 5 3 2 2" xfId="12123"/>
    <cellStyle name="Normal 2 2 6 2 2 5 3 3" xfId="9657"/>
    <cellStyle name="Normal 2 2 6 2 2 5 4" xfId="4988"/>
    <cellStyle name="Normal 2 2 6 2 2 5 4 2" xfId="10478"/>
    <cellStyle name="Normal 2 2 6 2 2 5 5" xfId="7701"/>
    <cellStyle name="Normal 2 2 6 2 2 6" xfId="2940"/>
    <cellStyle name="Normal 2 2 6 2 2 6 2" xfId="5406"/>
    <cellStyle name="Normal 2 2 6 2 2 6 2 2" xfId="10896"/>
    <cellStyle name="Normal 2 2 6 2 2 6 3" xfId="8430"/>
    <cellStyle name="Normal 2 2 6 2 2 7" xfId="3763"/>
    <cellStyle name="Normal 2 2 6 2 2 7 2" xfId="6229"/>
    <cellStyle name="Normal 2 2 6 2 2 7 2 2" xfId="11719"/>
    <cellStyle name="Normal 2 2 6 2 2 7 3" xfId="9253"/>
    <cellStyle name="Normal 2 2 6 2 2 8" xfId="4584"/>
    <cellStyle name="Normal 2 2 6 2 2 8 2" xfId="10074"/>
    <cellStyle name="Normal 2 2 6 2 2 9" xfId="7694"/>
    <cellStyle name="Normal 2 2 6 2 2_Plan3" xfId="7210"/>
    <cellStyle name="Normal 2 2 6 2 3" xfId="1930"/>
    <cellStyle name="Normal 2 2 6 2 3 2" xfId="1931"/>
    <cellStyle name="Normal 2 2 6 2 3 2 2" xfId="3484"/>
    <cellStyle name="Normal 2 2 6 2 3 2 2 2" xfId="5950"/>
    <cellStyle name="Normal 2 2 6 2 3 2 2 2 2" xfId="11440"/>
    <cellStyle name="Normal 2 2 6 2 3 2 2 3" xfId="8974"/>
    <cellStyle name="Normal 2 2 6 2 3 2 3" xfId="4307"/>
    <cellStyle name="Normal 2 2 6 2 3 2 3 2" xfId="6773"/>
    <cellStyle name="Normal 2 2 6 2 3 2 3 2 2" xfId="12263"/>
    <cellStyle name="Normal 2 2 6 2 3 2 3 3" xfId="9797"/>
    <cellStyle name="Normal 2 2 6 2 3 2 4" xfId="5128"/>
    <cellStyle name="Normal 2 2 6 2 3 2 4 2" xfId="10618"/>
    <cellStyle name="Normal 2 2 6 2 3 2 5" xfId="7703"/>
    <cellStyle name="Normal 2 2 6 2 3 3" xfId="3080"/>
    <cellStyle name="Normal 2 2 6 2 3 3 2" xfId="5546"/>
    <cellStyle name="Normal 2 2 6 2 3 3 2 2" xfId="11036"/>
    <cellStyle name="Normal 2 2 6 2 3 3 3" xfId="8570"/>
    <cellStyle name="Normal 2 2 6 2 3 4" xfId="3903"/>
    <cellStyle name="Normal 2 2 6 2 3 4 2" xfId="6369"/>
    <cellStyle name="Normal 2 2 6 2 3 4 2 2" xfId="11859"/>
    <cellStyle name="Normal 2 2 6 2 3 4 3" xfId="9393"/>
    <cellStyle name="Normal 2 2 6 2 3 5" xfId="4724"/>
    <cellStyle name="Normal 2 2 6 2 3 5 2" xfId="10214"/>
    <cellStyle name="Normal 2 2 6 2 3 6" xfId="7702"/>
    <cellStyle name="Normal 2 2 6 2 3_Plan3" xfId="7006"/>
    <cellStyle name="Normal 2 2 6 2 4" xfId="1932"/>
    <cellStyle name="Normal 2 2 6 2 4 2" xfId="1933"/>
    <cellStyle name="Normal 2 2 6 2 4 2 2" xfId="3375"/>
    <cellStyle name="Normal 2 2 6 2 4 2 2 2" xfId="5841"/>
    <cellStyle name="Normal 2 2 6 2 4 2 2 2 2" xfId="11331"/>
    <cellStyle name="Normal 2 2 6 2 4 2 2 3" xfId="8865"/>
    <cellStyle name="Normal 2 2 6 2 4 2 3" xfId="4198"/>
    <cellStyle name="Normal 2 2 6 2 4 2 3 2" xfId="6664"/>
    <cellStyle name="Normal 2 2 6 2 4 2 3 2 2" xfId="12154"/>
    <cellStyle name="Normal 2 2 6 2 4 2 3 3" xfId="9688"/>
    <cellStyle name="Normal 2 2 6 2 4 2 4" xfId="5019"/>
    <cellStyle name="Normal 2 2 6 2 4 2 4 2" xfId="10509"/>
    <cellStyle name="Normal 2 2 6 2 4 2 5" xfId="7705"/>
    <cellStyle name="Normal 2 2 6 2 4 3" xfId="2971"/>
    <cellStyle name="Normal 2 2 6 2 4 3 2" xfId="5437"/>
    <cellStyle name="Normal 2 2 6 2 4 3 2 2" xfId="10927"/>
    <cellStyle name="Normal 2 2 6 2 4 3 3" xfId="8461"/>
    <cellStyle name="Normal 2 2 6 2 4 4" xfId="3794"/>
    <cellStyle name="Normal 2 2 6 2 4 4 2" xfId="6260"/>
    <cellStyle name="Normal 2 2 6 2 4 4 2 2" xfId="11750"/>
    <cellStyle name="Normal 2 2 6 2 4 4 3" xfId="9284"/>
    <cellStyle name="Normal 2 2 6 2 4 5" xfId="4615"/>
    <cellStyle name="Normal 2 2 6 2 4 5 2" xfId="10105"/>
    <cellStyle name="Normal 2 2 6 2 4 6" xfId="7704"/>
    <cellStyle name="Normal 2 2 6 2 4_Plan3" xfId="7053"/>
    <cellStyle name="Normal 2 2 6 2 5" xfId="1934"/>
    <cellStyle name="Normal 2 2 6 2 5 2" xfId="1935"/>
    <cellStyle name="Normal 2 2 6 2 5 2 2" xfId="3382"/>
    <cellStyle name="Normal 2 2 6 2 5 2 2 2" xfId="5848"/>
    <cellStyle name="Normal 2 2 6 2 5 2 2 2 2" xfId="11338"/>
    <cellStyle name="Normal 2 2 6 2 5 2 2 3" xfId="8872"/>
    <cellStyle name="Normal 2 2 6 2 5 2 3" xfId="4205"/>
    <cellStyle name="Normal 2 2 6 2 5 2 3 2" xfId="6671"/>
    <cellStyle name="Normal 2 2 6 2 5 2 3 2 2" xfId="12161"/>
    <cellStyle name="Normal 2 2 6 2 5 2 3 3" xfId="9695"/>
    <cellStyle name="Normal 2 2 6 2 5 2 4" xfId="5026"/>
    <cellStyle name="Normal 2 2 6 2 5 2 4 2" xfId="10516"/>
    <cellStyle name="Normal 2 2 6 2 5 2 5" xfId="7707"/>
    <cellStyle name="Normal 2 2 6 2 5 3" xfId="2978"/>
    <cellStyle name="Normal 2 2 6 2 5 3 2" xfId="5444"/>
    <cellStyle name="Normal 2 2 6 2 5 3 2 2" xfId="10934"/>
    <cellStyle name="Normal 2 2 6 2 5 3 3" xfId="8468"/>
    <cellStyle name="Normal 2 2 6 2 5 4" xfId="3801"/>
    <cellStyle name="Normal 2 2 6 2 5 4 2" xfId="6267"/>
    <cellStyle name="Normal 2 2 6 2 5 4 2 2" xfId="11757"/>
    <cellStyle name="Normal 2 2 6 2 5 4 3" xfId="9291"/>
    <cellStyle name="Normal 2 2 6 2 5 5" xfId="4622"/>
    <cellStyle name="Normal 2 2 6 2 5 5 2" xfId="10112"/>
    <cellStyle name="Normal 2 2 6 2 5 6" xfId="7706"/>
    <cellStyle name="Normal 2 2 6 2 6" xfId="1936"/>
    <cellStyle name="Normal 2 2 6 2 6 2" xfId="3298"/>
    <cellStyle name="Normal 2 2 6 2 6 2 2" xfId="5764"/>
    <cellStyle name="Normal 2 2 6 2 6 2 2 2" xfId="11254"/>
    <cellStyle name="Normal 2 2 6 2 6 2 3" xfId="8788"/>
    <cellStyle name="Normal 2 2 6 2 6 3" xfId="4121"/>
    <cellStyle name="Normal 2 2 6 2 6 3 2" xfId="6587"/>
    <cellStyle name="Normal 2 2 6 2 6 3 2 2" xfId="12077"/>
    <cellStyle name="Normal 2 2 6 2 6 3 3" xfId="9611"/>
    <cellStyle name="Normal 2 2 6 2 6 4" xfId="4942"/>
    <cellStyle name="Normal 2 2 6 2 6 4 2" xfId="10432"/>
    <cellStyle name="Normal 2 2 6 2 6 5" xfId="7708"/>
    <cellStyle name="Normal 2 2 6 2 7" xfId="2895"/>
    <cellStyle name="Normal 2 2 6 2 7 2" xfId="5361"/>
    <cellStyle name="Normal 2 2 6 2 7 2 2" xfId="10851"/>
    <cellStyle name="Normal 2 2 6 2 7 3" xfId="8385"/>
    <cellStyle name="Normal 2 2 6 2 8" xfId="3717"/>
    <cellStyle name="Normal 2 2 6 2 8 2" xfId="6183"/>
    <cellStyle name="Normal 2 2 6 2 8 2 2" xfId="11673"/>
    <cellStyle name="Normal 2 2 6 2 8 3" xfId="9207"/>
    <cellStyle name="Normal 2 2 6 2 9" xfId="4539"/>
    <cellStyle name="Normal 2 2 6 2 9 2" xfId="10029"/>
    <cellStyle name="Normal 2 2 6 2_Plan3" xfId="7208"/>
    <cellStyle name="Normal 2 2 6 3" xfId="1920"/>
    <cellStyle name="Normal 2 2 6 4" xfId="7337"/>
    <cellStyle name="Normal 2 2 6 5" xfId="7340"/>
    <cellStyle name="Normal 2 2 6 6" xfId="7339"/>
    <cellStyle name="Normal 2 2 6 7" xfId="7362"/>
    <cellStyle name="Normal 2 2 6 8" xfId="7347"/>
    <cellStyle name="Normal 2 2 6 9" xfId="7335"/>
    <cellStyle name="Normal 2 2 7" xfId="423"/>
    <cellStyle name="Normal 2 2 7 2" xfId="1937"/>
    <cellStyle name="Normal 2 2 8" xfId="1938"/>
    <cellStyle name="Normal 2 2 8 10" xfId="4529"/>
    <cellStyle name="Normal 2 2 8 10 2" xfId="10019"/>
    <cellStyle name="Normal 2 2 8 11" xfId="7709"/>
    <cellStyle name="Normal 2 2 8 2" xfId="1939"/>
    <cellStyle name="Normal 2 2 8 2 2" xfId="1940"/>
    <cellStyle name="Normal 2 2 8 2 2 2" xfId="1941"/>
    <cellStyle name="Normal 2 2 8 2 2 2 2" xfId="3532"/>
    <cellStyle name="Normal 2 2 8 2 2 2 2 2" xfId="5998"/>
    <cellStyle name="Normal 2 2 8 2 2 2 2 2 2" xfId="11488"/>
    <cellStyle name="Normal 2 2 8 2 2 2 2 3" xfId="9022"/>
    <cellStyle name="Normal 2 2 8 2 2 2 3" xfId="4355"/>
    <cellStyle name="Normal 2 2 8 2 2 2 3 2" xfId="6821"/>
    <cellStyle name="Normal 2 2 8 2 2 2 3 2 2" xfId="12311"/>
    <cellStyle name="Normal 2 2 8 2 2 2 3 3" xfId="9845"/>
    <cellStyle name="Normal 2 2 8 2 2 2 4" xfId="5176"/>
    <cellStyle name="Normal 2 2 8 2 2 2 4 2" xfId="10666"/>
    <cellStyle name="Normal 2 2 8 2 2 2 5" xfId="7712"/>
    <cellStyle name="Normal 2 2 8 2 2 3" xfId="3128"/>
    <cellStyle name="Normal 2 2 8 2 2 3 2" xfId="5594"/>
    <cellStyle name="Normal 2 2 8 2 2 3 2 2" xfId="11084"/>
    <cellStyle name="Normal 2 2 8 2 2 3 3" xfId="8618"/>
    <cellStyle name="Normal 2 2 8 2 2 4" xfId="3951"/>
    <cellStyle name="Normal 2 2 8 2 2 4 2" xfId="6417"/>
    <cellStyle name="Normal 2 2 8 2 2 4 2 2" xfId="11907"/>
    <cellStyle name="Normal 2 2 8 2 2 4 3" xfId="9441"/>
    <cellStyle name="Normal 2 2 8 2 2 5" xfId="4772"/>
    <cellStyle name="Normal 2 2 8 2 2 5 2" xfId="10262"/>
    <cellStyle name="Normal 2 2 8 2 2 6" xfId="7711"/>
    <cellStyle name="Normal 2 2 8 2 2_Plan3" xfId="7103"/>
    <cellStyle name="Normal 2 2 8 2 3" xfId="1942"/>
    <cellStyle name="Normal 2 2 8 2 3 2" xfId="1943"/>
    <cellStyle name="Normal 2 2 8 2 3 2 2" xfId="3603"/>
    <cellStyle name="Normal 2 2 8 2 3 2 2 2" xfId="6069"/>
    <cellStyle name="Normal 2 2 8 2 3 2 2 2 2" xfId="11559"/>
    <cellStyle name="Normal 2 2 8 2 3 2 2 3" xfId="9093"/>
    <cellStyle name="Normal 2 2 8 2 3 2 3" xfId="4426"/>
    <cellStyle name="Normal 2 2 8 2 3 2 3 2" xfId="6892"/>
    <cellStyle name="Normal 2 2 8 2 3 2 3 2 2" xfId="12382"/>
    <cellStyle name="Normal 2 2 8 2 3 2 3 3" xfId="9916"/>
    <cellStyle name="Normal 2 2 8 2 3 2 4" xfId="5247"/>
    <cellStyle name="Normal 2 2 8 2 3 2 4 2" xfId="10737"/>
    <cellStyle name="Normal 2 2 8 2 3 2 5" xfId="7714"/>
    <cellStyle name="Normal 2 2 8 2 3 3" xfId="3199"/>
    <cellStyle name="Normal 2 2 8 2 3 3 2" xfId="5665"/>
    <cellStyle name="Normal 2 2 8 2 3 3 2 2" xfId="11155"/>
    <cellStyle name="Normal 2 2 8 2 3 3 3" xfId="8689"/>
    <cellStyle name="Normal 2 2 8 2 3 4" xfId="4022"/>
    <cellStyle name="Normal 2 2 8 2 3 4 2" xfId="6488"/>
    <cellStyle name="Normal 2 2 8 2 3 4 2 2" xfId="11978"/>
    <cellStyle name="Normal 2 2 8 2 3 4 3" xfId="9512"/>
    <cellStyle name="Normal 2 2 8 2 3 5" xfId="4843"/>
    <cellStyle name="Normal 2 2 8 2 3 5 2" xfId="10333"/>
    <cellStyle name="Normal 2 2 8 2 3 6" xfId="7713"/>
    <cellStyle name="Normal 2 2 8 2 3_Plan3" xfId="7207"/>
    <cellStyle name="Normal 2 2 8 2 4" xfId="1944"/>
    <cellStyle name="Normal 2 2 8 2 4 2" xfId="1945"/>
    <cellStyle name="Normal 2 2 8 2 4 2 2" xfId="3497"/>
    <cellStyle name="Normal 2 2 8 2 4 2 2 2" xfId="5963"/>
    <cellStyle name="Normal 2 2 8 2 4 2 2 2 2" xfId="11453"/>
    <cellStyle name="Normal 2 2 8 2 4 2 2 3" xfId="8987"/>
    <cellStyle name="Normal 2 2 8 2 4 2 3" xfId="4320"/>
    <cellStyle name="Normal 2 2 8 2 4 2 3 2" xfId="6786"/>
    <cellStyle name="Normal 2 2 8 2 4 2 3 2 2" xfId="12276"/>
    <cellStyle name="Normal 2 2 8 2 4 2 3 3" xfId="9810"/>
    <cellStyle name="Normal 2 2 8 2 4 2 4" xfId="5141"/>
    <cellStyle name="Normal 2 2 8 2 4 2 4 2" xfId="10631"/>
    <cellStyle name="Normal 2 2 8 2 4 2 5" xfId="7716"/>
    <cellStyle name="Normal 2 2 8 2 4 3" xfId="3093"/>
    <cellStyle name="Normal 2 2 8 2 4 3 2" xfId="5559"/>
    <cellStyle name="Normal 2 2 8 2 4 3 2 2" xfId="11049"/>
    <cellStyle name="Normal 2 2 8 2 4 3 3" xfId="8583"/>
    <cellStyle name="Normal 2 2 8 2 4 4" xfId="3916"/>
    <cellStyle name="Normal 2 2 8 2 4 4 2" xfId="6382"/>
    <cellStyle name="Normal 2 2 8 2 4 4 2 2" xfId="11872"/>
    <cellStyle name="Normal 2 2 8 2 4 4 3" xfId="9406"/>
    <cellStyle name="Normal 2 2 8 2 4 5" xfId="4737"/>
    <cellStyle name="Normal 2 2 8 2 4 5 2" xfId="10227"/>
    <cellStyle name="Normal 2 2 8 2 4 6" xfId="7715"/>
    <cellStyle name="Normal 2 2 8 2 5" xfId="1946"/>
    <cellStyle name="Normal 2 2 8 2 5 2" xfId="3334"/>
    <cellStyle name="Normal 2 2 8 2 5 2 2" xfId="5800"/>
    <cellStyle name="Normal 2 2 8 2 5 2 2 2" xfId="11290"/>
    <cellStyle name="Normal 2 2 8 2 5 2 3" xfId="8824"/>
    <cellStyle name="Normal 2 2 8 2 5 3" xfId="4157"/>
    <cellStyle name="Normal 2 2 8 2 5 3 2" xfId="6623"/>
    <cellStyle name="Normal 2 2 8 2 5 3 2 2" xfId="12113"/>
    <cellStyle name="Normal 2 2 8 2 5 3 3" xfId="9647"/>
    <cellStyle name="Normal 2 2 8 2 5 4" xfId="4978"/>
    <cellStyle name="Normal 2 2 8 2 5 4 2" xfId="10468"/>
    <cellStyle name="Normal 2 2 8 2 5 5" xfId="7717"/>
    <cellStyle name="Normal 2 2 8 2 6" xfId="2930"/>
    <cellStyle name="Normal 2 2 8 2 6 2" xfId="5396"/>
    <cellStyle name="Normal 2 2 8 2 6 2 2" xfId="10886"/>
    <cellStyle name="Normal 2 2 8 2 6 3" xfId="8420"/>
    <cellStyle name="Normal 2 2 8 2 7" xfId="3753"/>
    <cellStyle name="Normal 2 2 8 2 7 2" xfId="6219"/>
    <cellStyle name="Normal 2 2 8 2 7 2 2" xfId="11709"/>
    <cellStyle name="Normal 2 2 8 2 7 3" xfId="9243"/>
    <cellStyle name="Normal 2 2 8 2 8" xfId="4574"/>
    <cellStyle name="Normal 2 2 8 2 8 2" xfId="10064"/>
    <cellStyle name="Normal 2 2 8 2 9" xfId="7710"/>
    <cellStyle name="Normal 2 2 8 2_Plan3" xfId="7107"/>
    <cellStyle name="Normal 2 2 8 3" xfId="1947"/>
    <cellStyle name="Normal 2 2 8 3 2" xfId="1948"/>
    <cellStyle name="Normal 2 2 8 3 2 2" xfId="3474"/>
    <cellStyle name="Normal 2 2 8 3 2 2 2" xfId="5940"/>
    <cellStyle name="Normal 2 2 8 3 2 2 2 2" xfId="11430"/>
    <cellStyle name="Normal 2 2 8 3 2 2 3" xfId="8964"/>
    <cellStyle name="Normal 2 2 8 3 2 3" xfId="4297"/>
    <cellStyle name="Normal 2 2 8 3 2 3 2" xfId="6763"/>
    <cellStyle name="Normal 2 2 8 3 2 3 2 2" xfId="12253"/>
    <cellStyle name="Normal 2 2 8 3 2 3 3" xfId="9787"/>
    <cellStyle name="Normal 2 2 8 3 2 4" xfId="5118"/>
    <cellStyle name="Normal 2 2 8 3 2 4 2" xfId="10608"/>
    <cellStyle name="Normal 2 2 8 3 2 5" xfId="7719"/>
    <cellStyle name="Normal 2 2 8 3 3" xfId="3070"/>
    <cellStyle name="Normal 2 2 8 3 3 2" xfId="5536"/>
    <cellStyle name="Normal 2 2 8 3 3 2 2" xfId="11026"/>
    <cellStyle name="Normal 2 2 8 3 3 3" xfId="8560"/>
    <cellStyle name="Normal 2 2 8 3 4" xfId="3893"/>
    <cellStyle name="Normal 2 2 8 3 4 2" xfId="6359"/>
    <cellStyle name="Normal 2 2 8 3 4 2 2" xfId="11849"/>
    <cellStyle name="Normal 2 2 8 3 4 3" xfId="9383"/>
    <cellStyle name="Normal 2 2 8 3 5" xfId="4714"/>
    <cellStyle name="Normal 2 2 8 3 5 2" xfId="10204"/>
    <cellStyle name="Normal 2 2 8 3 6" xfId="7718"/>
    <cellStyle name="Normal 2 2 8 3_Plan3" xfId="7099"/>
    <cellStyle name="Normal 2 2 8 4" xfId="1949"/>
    <cellStyle name="Normal 2 2 8 4 2" xfId="1950"/>
    <cellStyle name="Normal 2 2 8 4 2 2" xfId="3452"/>
    <cellStyle name="Normal 2 2 8 4 2 2 2" xfId="5918"/>
    <cellStyle name="Normal 2 2 8 4 2 2 2 2" xfId="11408"/>
    <cellStyle name="Normal 2 2 8 4 2 2 3" xfId="8942"/>
    <cellStyle name="Normal 2 2 8 4 2 3" xfId="4275"/>
    <cellStyle name="Normal 2 2 8 4 2 3 2" xfId="6741"/>
    <cellStyle name="Normal 2 2 8 4 2 3 2 2" xfId="12231"/>
    <cellStyle name="Normal 2 2 8 4 2 3 3" xfId="9765"/>
    <cellStyle name="Normal 2 2 8 4 2 4" xfId="5096"/>
    <cellStyle name="Normal 2 2 8 4 2 4 2" xfId="10586"/>
    <cellStyle name="Normal 2 2 8 4 2 5" xfId="7721"/>
    <cellStyle name="Normal 2 2 8 4 3" xfId="3048"/>
    <cellStyle name="Normal 2 2 8 4 3 2" xfId="5514"/>
    <cellStyle name="Normal 2 2 8 4 3 2 2" xfId="11004"/>
    <cellStyle name="Normal 2 2 8 4 3 3" xfId="8538"/>
    <cellStyle name="Normal 2 2 8 4 4" xfId="3871"/>
    <cellStyle name="Normal 2 2 8 4 4 2" xfId="6337"/>
    <cellStyle name="Normal 2 2 8 4 4 2 2" xfId="11827"/>
    <cellStyle name="Normal 2 2 8 4 4 3" xfId="9361"/>
    <cellStyle name="Normal 2 2 8 4 5" xfId="4692"/>
    <cellStyle name="Normal 2 2 8 4 5 2" xfId="10182"/>
    <cellStyle name="Normal 2 2 8 4 6" xfId="7720"/>
    <cellStyle name="Normal 2 2 8 4_Plan3" xfId="7206"/>
    <cellStyle name="Normal 2 2 8 5" xfId="1951"/>
    <cellStyle name="Normal 2 2 8 5 2" xfId="1952"/>
    <cellStyle name="Normal 2 2 8 5 2 2" xfId="3455"/>
    <cellStyle name="Normal 2 2 8 5 2 2 2" xfId="5921"/>
    <cellStyle name="Normal 2 2 8 5 2 2 2 2" xfId="11411"/>
    <cellStyle name="Normal 2 2 8 5 2 2 3" xfId="8945"/>
    <cellStyle name="Normal 2 2 8 5 2 3" xfId="4278"/>
    <cellStyle name="Normal 2 2 8 5 2 3 2" xfId="6744"/>
    <cellStyle name="Normal 2 2 8 5 2 3 2 2" xfId="12234"/>
    <cellStyle name="Normal 2 2 8 5 2 3 3" xfId="9768"/>
    <cellStyle name="Normal 2 2 8 5 2 4" xfId="5099"/>
    <cellStyle name="Normal 2 2 8 5 2 4 2" xfId="10589"/>
    <cellStyle name="Normal 2 2 8 5 2 5" xfId="7723"/>
    <cellStyle name="Normal 2 2 8 5 3" xfId="3051"/>
    <cellStyle name="Normal 2 2 8 5 3 2" xfId="5517"/>
    <cellStyle name="Normal 2 2 8 5 3 2 2" xfId="11007"/>
    <cellStyle name="Normal 2 2 8 5 3 3" xfId="8541"/>
    <cellStyle name="Normal 2 2 8 5 4" xfId="3874"/>
    <cellStyle name="Normal 2 2 8 5 4 2" xfId="6340"/>
    <cellStyle name="Normal 2 2 8 5 4 2 2" xfId="11830"/>
    <cellStyle name="Normal 2 2 8 5 4 3" xfId="9364"/>
    <cellStyle name="Normal 2 2 8 5 5" xfId="4695"/>
    <cellStyle name="Normal 2 2 8 5 5 2" xfId="10185"/>
    <cellStyle name="Normal 2 2 8 5 6" xfId="7722"/>
    <cellStyle name="Normal 2 2 8 6" xfId="1953"/>
    <cellStyle name="Normal 2 2 8 6 2" xfId="3288"/>
    <cellStyle name="Normal 2 2 8 6 2 2" xfId="5754"/>
    <cellStyle name="Normal 2 2 8 6 2 2 2" xfId="11244"/>
    <cellStyle name="Normal 2 2 8 6 2 3" xfId="8778"/>
    <cellStyle name="Normal 2 2 8 6 3" xfId="4111"/>
    <cellStyle name="Normal 2 2 8 6 3 2" xfId="6577"/>
    <cellStyle name="Normal 2 2 8 6 3 2 2" xfId="12067"/>
    <cellStyle name="Normal 2 2 8 6 3 3" xfId="9601"/>
    <cellStyle name="Normal 2 2 8 6 4" xfId="4932"/>
    <cellStyle name="Normal 2 2 8 6 4 2" xfId="10422"/>
    <cellStyle name="Normal 2 2 8 6 5" xfId="7724"/>
    <cellStyle name="Normal 2 2 8 7" xfId="2817"/>
    <cellStyle name="Normal 2 2 8 8" xfId="2885"/>
    <cellStyle name="Normal 2 2 8 8 2" xfId="5351"/>
    <cellStyle name="Normal 2 2 8 8 2 2" xfId="10841"/>
    <cellStyle name="Normal 2 2 8 8 3" xfId="8375"/>
    <cellStyle name="Normal 2 2 8 9" xfId="3707"/>
    <cellStyle name="Normal 2 2 8 9 2" xfId="6173"/>
    <cellStyle name="Normal 2 2 8 9 2 2" xfId="11663"/>
    <cellStyle name="Normal 2 2 8 9 3" xfId="9197"/>
    <cellStyle name="Normal 2 2 8_Plan3" xfId="7183"/>
    <cellStyle name="Normal 2 2 9" xfId="1954"/>
    <cellStyle name="Normal 2 2 9 2" xfId="1955"/>
    <cellStyle name="Normal 2 2 9 3" xfId="1956"/>
    <cellStyle name="Normal 2 2 9 4" xfId="1957"/>
    <cellStyle name="Normal 2 2_CEEP BANDEIRANTES - REV. SUELY" xfId="424"/>
    <cellStyle name="Normal 2 20" xfId="1958"/>
    <cellStyle name="Normal 2 21" xfId="1288"/>
    <cellStyle name="Normal 2 22" xfId="2860"/>
    <cellStyle name="Normal 2 23" xfId="7310"/>
    <cellStyle name="Normal 2 24" xfId="7319"/>
    <cellStyle name="Normal 2 25" xfId="7314"/>
    <cellStyle name="Normal 2 26" xfId="7317"/>
    <cellStyle name="Normal 2 27" xfId="7315"/>
    <cellStyle name="Normal 2 28" xfId="7311"/>
    <cellStyle name="Normal 2 29" xfId="7321"/>
    <cellStyle name="Normal 2 3" xfId="425"/>
    <cellStyle name="Normal 2 3 10" xfId="7306"/>
    <cellStyle name="Normal 2 3 11" xfId="1269"/>
    <cellStyle name="Normal 2 3 12" xfId="12513"/>
    <cellStyle name="Normal 2 3 2" xfId="426"/>
    <cellStyle name="Normal 2 3 2 10" xfId="2897"/>
    <cellStyle name="Normal 2 3 2 10 2" xfId="5363"/>
    <cellStyle name="Normal 2 3 2 10 2 2" xfId="10853"/>
    <cellStyle name="Normal 2 3 2 10 3" xfId="8387"/>
    <cellStyle name="Normal 2 3 2 11" xfId="3719"/>
    <cellStyle name="Normal 2 3 2 11 2" xfId="6185"/>
    <cellStyle name="Normal 2 3 2 11 2 2" xfId="11675"/>
    <cellStyle name="Normal 2 3 2 11 3" xfId="9209"/>
    <cellStyle name="Normal 2 3 2 12" xfId="4541"/>
    <cellStyle name="Normal 2 3 2 12 2" xfId="10031"/>
    <cellStyle name="Normal 2 3 2 13" xfId="1960"/>
    <cellStyle name="Normal 2 3 2 13 2" xfId="7725"/>
    <cellStyle name="Normal 2 3 2 14" xfId="12652"/>
    <cellStyle name="Normal 2 3 2 2" xfId="427"/>
    <cellStyle name="Normal 2 3 2 2 10" xfId="1961"/>
    <cellStyle name="Normal 2 3 2 2 10 2" xfId="7726"/>
    <cellStyle name="Normal 2 3 2 2 2" xfId="1962"/>
    <cellStyle name="Normal 2 3 2 2 2 2" xfId="1963"/>
    <cellStyle name="Normal 2 3 2 2 2 2 2" xfId="1964"/>
    <cellStyle name="Normal 2 3 2 2 2 2 2 2" xfId="3544"/>
    <cellStyle name="Normal 2 3 2 2 2 2 2 2 2" xfId="6010"/>
    <cellStyle name="Normal 2 3 2 2 2 2 2 2 2 2" xfId="11500"/>
    <cellStyle name="Normal 2 3 2 2 2 2 2 2 3" xfId="9034"/>
    <cellStyle name="Normal 2 3 2 2 2 2 2 3" xfId="4367"/>
    <cellStyle name="Normal 2 3 2 2 2 2 2 3 2" xfId="6833"/>
    <cellStyle name="Normal 2 3 2 2 2 2 2 3 2 2" xfId="12323"/>
    <cellStyle name="Normal 2 3 2 2 2 2 2 3 3" xfId="9857"/>
    <cellStyle name="Normal 2 3 2 2 2 2 2 4" xfId="5188"/>
    <cellStyle name="Normal 2 3 2 2 2 2 2 4 2" xfId="10678"/>
    <cellStyle name="Normal 2 3 2 2 2 2 2 5" xfId="7729"/>
    <cellStyle name="Normal 2 3 2 2 2 2 3" xfId="3140"/>
    <cellStyle name="Normal 2 3 2 2 2 2 3 2" xfId="5606"/>
    <cellStyle name="Normal 2 3 2 2 2 2 3 2 2" xfId="11096"/>
    <cellStyle name="Normal 2 3 2 2 2 2 3 3" xfId="8630"/>
    <cellStyle name="Normal 2 3 2 2 2 2 4" xfId="3963"/>
    <cellStyle name="Normal 2 3 2 2 2 2 4 2" xfId="6429"/>
    <cellStyle name="Normal 2 3 2 2 2 2 4 2 2" xfId="11919"/>
    <cellStyle name="Normal 2 3 2 2 2 2 4 3" xfId="9453"/>
    <cellStyle name="Normal 2 3 2 2 2 2 5" xfId="4784"/>
    <cellStyle name="Normal 2 3 2 2 2 2 5 2" xfId="10274"/>
    <cellStyle name="Normal 2 3 2 2 2 2 6" xfId="7728"/>
    <cellStyle name="Normal 2 3 2 2 2 2_Plan3" xfId="7052"/>
    <cellStyle name="Normal 2 3 2 2 2 3" xfId="1965"/>
    <cellStyle name="Normal 2 3 2 2 2 3 2" xfId="1966"/>
    <cellStyle name="Normal 2 3 2 2 2 3 2 2" xfId="3615"/>
    <cellStyle name="Normal 2 3 2 2 2 3 2 2 2" xfId="6081"/>
    <cellStyle name="Normal 2 3 2 2 2 3 2 2 2 2" xfId="11571"/>
    <cellStyle name="Normal 2 3 2 2 2 3 2 2 3" xfId="9105"/>
    <cellStyle name="Normal 2 3 2 2 2 3 2 3" xfId="4438"/>
    <cellStyle name="Normal 2 3 2 2 2 3 2 3 2" xfId="6904"/>
    <cellStyle name="Normal 2 3 2 2 2 3 2 3 2 2" xfId="12394"/>
    <cellStyle name="Normal 2 3 2 2 2 3 2 3 3" xfId="9928"/>
    <cellStyle name="Normal 2 3 2 2 2 3 2 4" xfId="5259"/>
    <cellStyle name="Normal 2 3 2 2 2 3 2 4 2" xfId="10749"/>
    <cellStyle name="Normal 2 3 2 2 2 3 2 5" xfId="7731"/>
    <cellStyle name="Normal 2 3 2 2 2 3 3" xfId="3211"/>
    <cellStyle name="Normal 2 3 2 2 2 3 3 2" xfId="5677"/>
    <cellStyle name="Normal 2 3 2 2 2 3 3 2 2" xfId="11167"/>
    <cellStyle name="Normal 2 3 2 2 2 3 3 3" xfId="8701"/>
    <cellStyle name="Normal 2 3 2 2 2 3 4" xfId="4034"/>
    <cellStyle name="Normal 2 3 2 2 2 3 4 2" xfId="6500"/>
    <cellStyle name="Normal 2 3 2 2 2 3 4 2 2" xfId="11990"/>
    <cellStyle name="Normal 2 3 2 2 2 3 4 3" xfId="9524"/>
    <cellStyle name="Normal 2 3 2 2 2 3 5" xfId="4855"/>
    <cellStyle name="Normal 2 3 2 2 2 3 5 2" xfId="10345"/>
    <cellStyle name="Normal 2 3 2 2 2 3 6" xfId="7730"/>
    <cellStyle name="Normal 2 3 2 2 2 3_Plan3" xfId="7200"/>
    <cellStyle name="Normal 2 3 2 2 2 4" xfId="1967"/>
    <cellStyle name="Normal 2 3 2 2 2 4 2" xfId="1968"/>
    <cellStyle name="Normal 2 3 2 2 2 4 2 2" xfId="3647"/>
    <cellStyle name="Normal 2 3 2 2 2 4 2 2 2" xfId="6113"/>
    <cellStyle name="Normal 2 3 2 2 2 4 2 2 2 2" xfId="11603"/>
    <cellStyle name="Normal 2 3 2 2 2 4 2 2 3" xfId="9137"/>
    <cellStyle name="Normal 2 3 2 2 2 4 2 3" xfId="4470"/>
    <cellStyle name="Normal 2 3 2 2 2 4 2 3 2" xfId="6936"/>
    <cellStyle name="Normal 2 3 2 2 2 4 2 3 2 2" xfId="12426"/>
    <cellStyle name="Normal 2 3 2 2 2 4 2 3 3" xfId="9960"/>
    <cellStyle name="Normal 2 3 2 2 2 4 2 4" xfId="5291"/>
    <cellStyle name="Normal 2 3 2 2 2 4 2 4 2" xfId="10781"/>
    <cellStyle name="Normal 2 3 2 2 2 4 2 5" xfId="7733"/>
    <cellStyle name="Normal 2 3 2 2 2 4 3" xfId="3243"/>
    <cellStyle name="Normal 2 3 2 2 2 4 3 2" xfId="5709"/>
    <cellStyle name="Normal 2 3 2 2 2 4 3 2 2" xfId="11199"/>
    <cellStyle name="Normal 2 3 2 2 2 4 3 3" xfId="8733"/>
    <cellStyle name="Normal 2 3 2 2 2 4 4" xfId="4066"/>
    <cellStyle name="Normal 2 3 2 2 2 4 4 2" xfId="6532"/>
    <cellStyle name="Normal 2 3 2 2 2 4 4 2 2" xfId="12022"/>
    <cellStyle name="Normal 2 3 2 2 2 4 4 3" xfId="9556"/>
    <cellStyle name="Normal 2 3 2 2 2 4 5" xfId="4887"/>
    <cellStyle name="Normal 2 3 2 2 2 4 5 2" xfId="10377"/>
    <cellStyle name="Normal 2 3 2 2 2 4 6" xfId="7732"/>
    <cellStyle name="Normal 2 3 2 2 2 5" xfId="1969"/>
    <cellStyle name="Normal 2 3 2 2 2 5 2" xfId="3347"/>
    <cellStyle name="Normal 2 3 2 2 2 5 2 2" xfId="5813"/>
    <cellStyle name="Normal 2 3 2 2 2 5 2 2 2" xfId="11303"/>
    <cellStyle name="Normal 2 3 2 2 2 5 2 3" xfId="8837"/>
    <cellStyle name="Normal 2 3 2 2 2 5 3" xfId="4170"/>
    <cellStyle name="Normal 2 3 2 2 2 5 3 2" xfId="6636"/>
    <cellStyle name="Normal 2 3 2 2 2 5 3 2 2" xfId="12126"/>
    <cellStyle name="Normal 2 3 2 2 2 5 3 3" xfId="9660"/>
    <cellStyle name="Normal 2 3 2 2 2 5 4" xfId="4991"/>
    <cellStyle name="Normal 2 3 2 2 2 5 4 2" xfId="10481"/>
    <cellStyle name="Normal 2 3 2 2 2 5 5" xfId="7734"/>
    <cellStyle name="Normal 2 3 2 2 2 6" xfId="2943"/>
    <cellStyle name="Normal 2 3 2 2 2 6 2" xfId="5409"/>
    <cellStyle name="Normal 2 3 2 2 2 6 2 2" xfId="10899"/>
    <cellStyle name="Normal 2 3 2 2 2 6 3" xfId="8433"/>
    <cellStyle name="Normal 2 3 2 2 2 7" xfId="3766"/>
    <cellStyle name="Normal 2 3 2 2 2 7 2" xfId="6232"/>
    <cellStyle name="Normal 2 3 2 2 2 7 2 2" xfId="11722"/>
    <cellStyle name="Normal 2 3 2 2 2 7 3" xfId="9256"/>
    <cellStyle name="Normal 2 3 2 2 2 8" xfId="4587"/>
    <cellStyle name="Normal 2 3 2 2 2 8 2" xfId="10077"/>
    <cellStyle name="Normal 2 3 2 2 2 9" xfId="7727"/>
    <cellStyle name="Normal 2 3 2 2 2_Plan3" xfId="7204"/>
    <cellStyle name="Normal 2 3 2 2 3" xfId="1970"/>
    <cellStyle name="Normal 2 3 2 2 3 2" xfId="1971"/>
    <cellStyle name="Normal 2 3 2 2 3 2 2" xfId="3487"/>
    <cellStyle name="Normal 2 3 2 2 3 2 2 2" xfId="5953"/>
    <cellStyle name="Normal 2 3 2 2 3 2 2 2 2" xfId="11443"/>
    <cellStyle name="Normal 2 3 2 2 3 2 2 3" xfId="8977"/>
    <cellStyle name="Normal 2 3 2 2 3 2 3" xfId="4310"/>
    <cellStyle name="Normal 2 3 2 2 3 2 3 2" xfId="6776"/>
    <cellStyle name="Normal 2 3 2 2 3 2 3 2 2" xfId="12266"/>
    <cellStyle name="Normal 2 3 2 2 3 2 3 3" xfId="9800"/>
    <cellStyle name="Normal 2 3 2 2 3 2 4" xfId="5131"/>
    <cellStyle name="Normal 2 3 2 2 3 2 4 2" xfId="10621"/>
    <cellStyle name="Normal 2 3 2 2 3 2 5" xfId="7736"/>
    <cellStyle name="Normal 2 3 2 2 3 3" xfId="3083"/>
    <cellStyle name="Normal 2 3 2 2 3 3 2" xfId="5549"/>
    <cellStyle name="Normal 2 3 2 2 3 3 2 2" xfId="11039"/>
    <cellStyle name="Normal 2 3 2 2 3 3 3" xfId="8573"/>
    <cellStyle name="Normal 2 3 2 2 3 4" xfId="3906"/>
    <cellStyle name="Normal 2 3 2 2 3 4 2" xfId="6372"/>
    <cellStyle name="Normal 2 3 2 2 3 4 2 2" xfId="11862"/>
    <cellStyle name="Normal 2 3 2 2 3 4 3" xfId="9396"/>
    <cellStyle name="Normal 2 3 2 2 3 5" xfId="4727"/>
    <cellStyle name="Normal 2 3 2 2 3 5 2" xfId="10217"/>
    <cellStyle name="Normal 2 3 2 2 3 6" xfId="7735"/>
    <cellStyle name="Normal 2 3 2 2 3_Plan3" xfId="7203"/>
    <cellStyle name="Normal 2 3 2 2 4" xfId="1972"/>
    <cellStyle name="Normal 2 3 2 2 4 2" xfId="1973"/>
    <cellStyle name="Normal 2 3 2 2 4 2 2" xfId="3500"/>
    <cellStyle name="Normal 2 3 2 2 4 2 2 2" xfId="5966"/>
    <cellStyle name="Normal 2 3 2 2 4 2 2 2 2" xfId="11456"/>
    <cellStyle name="Normal 2 3 2 2 4 2 2 3" xfId="8990"/>
    <cellStyle name="Normal 2 3 2 2 4 2 3" xfId="4323"/>
    <cellStyle name="Normal 2 3 2 2 4 2 3 2" xfId="6789"/>
    <cellStyle name="Normal 2 3 2 2 4 2 3 2 2" xfId="12279"/>
    <cellStyle name="Normal 2 3 2 2 4 2 3 3" xfId="9813"/>
    <cellStyle name="Normal 2 3 2 2 4 2 4" xfId="5144"/>
    <cellStyle name="Normal 2 3 2 2 4 2 4 2" xfId="10634"/>
    <cellStyle name="Normal 2 3 2 2 4 2 5" xfId="7738"/>
    <cellStyle name="Normal 2 3 2 2 4 3" xfId="3096"/>
    <cellStyle name="Normal 2 3 2 2 4 3 2" xfId="5562"/>
    <cellStyle name="Normal 2 3 2 2 4 3 2 2" xfId="11052"/>
    <cellStyle name="Normal 2 3 2 2 4 3 3" xfId="8586"/>
    <cellStyle name="Normal 2 3 2 2 4 4" xfId="3919"/>
    <cellStyle name="Normal 2 3 2 2 4 4 2" xfId="6385"/>
    <cellStyle name="Normal 2 3 2 2 4 4 2 2" xfId="11875"/>
    <cellStyle name="Normal 2 3 2 2 4 4 3" xfId="9409"/>
    <cellStyle name="Normal 2 3 2 2 4 5" xfId="4740"/>
    <cellStyle name="Normal 2 3 2 2 4 5 2" xfId="10230"/>
    <cellStyle name="Normal 2 3 2 2 4 6" xfId="7737"/>
    <cellStyle name="Normal 2 3 2 2 4_Plan3" xfId="7202"/>
    <cellStyle name="Normal 2 3 2 2 5" xfId="1974"/>
    <cellStyle name="Normal 2 3 2 2 5 2" xfId="1975"/>
    <cellStyle name="Normal 2 3 2 2 5 2 2" xfId="3383"/>
    <cellStyle name="Normal 2 3 2 2 5 2 2 2" xfId="5849"/>
    <cellStyle name="Normal 2 3 2 2 5 2 2 2 2" xfId="11339"/>
    <cellStyle name="Normal 2 3 2 2 5 2 2 3" xfId="8873"/>
    <cellStyle name="Normal 2 3 2 2 5 2 3" xfId="4206"/>
    <cellStyle name="Normal 2 3 2 2 5 2 3 2" xfId="6672"/>
    <cellStyle name="Normal 2 3 2 2 5 2 3 2 2" xfId="12162"/>
    <cellStyle name="Normal 2 3 2 2 5 2 3 3" xfId="9696"/>
    <cellStyle name="Normal 2 3 2 2 5 2 4" xfId="5027"/>
    <cellStyle name="Normal 2 3 2 2 5 2 4 2" xfId="10517"/>
    <cellStyle name="Normal 2 3 2 2 5 2 5" xfId="7740"/>
    <cellStyle name="Normal 2 3 2 2 5 3" xfId="2979"/>
    <cellStyle name="Normal 2 3 2 2 5 3 2" xfId="5445"/>
    <cellStyle name="Normal 2 3 2 2 5 3 2 2" xfId="10935"/>
    <cellStyle name="Normal 2 3 2 2 5 3 3" xfId="8469"/>
    <cellStyle name="Normal 2 3 2 2 5 4" xfId="3802"/>
    <cellStyle name="Normal 2 3 2 2 5 4 2" xfId="6268"/>
    <cellStyle name="Normal 2 3 2 2 5 4 2 2" xfId="11758"/>
    <cellStyle name="Normal 2 3 2 2 5 4 3" xfId="9292"/>
    <cellStyle name="Normal 2 3 2 2 5 5" xfId="4623"/>
    <cellStyle name="Normal 2 3 2 2 5 5 2" xfId="10113"/>
    <cellStyle name="Normal 2 3 2 2 5 6" xfId="7739"/>
    <cellStyle name="Normal 2 3 2 2 6" xfId="1976"/>
    <cellStyle name="Normal 2 3 2 2 6 2" xfId="3301"/>
    <cellStyle name="Normal 2 3 2 2 6 2 2" xfId="5767"/>
    <cellStyle name="Normal 2 3 2 2 6 2 2 2" xfId="11257"/>
    <cellStyle name="Normal 2 3 2 2 6 2 3" xfId="8791"/>
    <cellStyle name="Normal 2 3 2 2 6 3" xfId="4124"/>
    <cellStyle name="Normal 2 3 2 2 6 3 2" xfId="6590"/>
    <cellStyle name="Normal 2 3 2 2 6 3 2 2" xfId="12080"/>
    <cellStyle name="Normal 2 3 2 2 6 3 3" xfId="9614"/>
    <cellStyle name="Normal 2 3 2 2 6 4" xfId="4945"/>
    <cellStyle name="Normal 2 3 2 2 6 4 2" xfId="10435"/>
    <cellStyle name="Normal 2 3 2 2 6 5" xfId="7741"/>
    <cellStyle name="Normal 2 3 2 2 7" xfId="2898"/>
    <cellStyle name="Normal 2 3 2 2 7 2" xfId="5364"/>
    <cellStyle name="Normal 2 3 2 2 7 2 2" xfId="10854"/>
    <cellStyle name="Normal 2 3 2 2 7 3" xfId="8388"/>
    <cellStyle name="Normal 2 3 2 2 8" xfId="3720"/>
    <cellStyle name="Normal 2 3 2 2 8 2" xfId="6186"/>
    <cellStyle name="Normal 2 3 2 2 8 2 2" xfId="11676"/>
    <cellStyle name="Normal 2 3 2 2 8 3" xfId="9210"/>
    <cellStyle name="Normal 2 3 2 2 9" xfId="4542"/>
    <cellStyle name="Normal 2 3 2 2 9 2" xfId="10032"/>
    <cellStyle name="Normal 2 3 2 2_Plan3" xfId="7205"/>
    <cellStyle name="Normal 2 3 2 3" xfId="428"/>
    <cellStyle name="Normal 2 3 2 3 10" xfId="1977"/>
    <cellStyle name="Normal 2 3 2 3 10 2" xfId="7742"/>
    <cellStyle name="Normal 2 3 2 3 2" xfId="1978"/>
    <cellStyle name="Normal 2 3 2 3 2 2" xfId="1979"/>
    <cellStyle name="Normal 2 3 2 3 2 2 2" xfId="1980"/>
    <cellStyle name="Normal 2 3 2 3 2 2 2 2" xfId="3545"/>
    <cellStyle name="Normal 2 3 2 3 2 2 2 2 2" xfId="6011"/>
    <cellStyle name="Normal 2 3 2 3 2 2 2 2 2 2" xfId="11501"/>
    <cellStyle name="Normal 2 3 2 3 2 2 2 2 3" xfId="9035"/>
    <cellStyle name="Normal 2 3 2 3 2 2 2 3" xfId="4368"/>
    <cellStyle name="Normal 2 3 2 3 2 2 2 3 2" xfId="6834"/>
    <cellStyle name="Normal 2 3 2 3 2 2 2 3 2 2" xfId="12324"/>
    <cellStyle name="Normal 2 3 2 3 2 2 2 3 3" xfId="9858"/>
    <cellStyle name="Normal 2 3 2 3 2 2 2 4" xfId="5189"/>
    <cellStyle name="Normal 2 3 2 3 2 2 2 4 2" xfId="10679"/>
    <cellStyle name="Normal 2 3 2 3 2 2 2 5" xfId="7745"/>
    <cellStyle name="Normal 2 3 2 3 2 2 3" xfId="3141"/>
    <cellStyle name="Normal 2 3 2 3 2 2 3 2" xfId="5607"/>
    <cellStyle name="Normal 2 3 2 3 2 2 3 2 2" xfId="11097"/>
    <cellStyle name="Normal 2 3 2 3 2 2 3 3" xfId="8631"/>
    <cellStyle name="Normal 2 3 2 3 2 2 4" xfId="3964"/>
    <cellStyle name="Normal 2 3 2 3 2 2 4 2" xfId="6430"/>
    <cellStyle name="Normal 2 3 2 3 2 2 4 2 2" xfId="11920"/>
    <cellStyle name="Normal 2 3 2 3 2 2 4 3" xfId="9454"/>
    <cellStyle name="Normal 2 3 2 3 2 2 5" xfId="4785"/>
    <cellStyle name="Normal 2 3 2 3 2 2 5 2" xfId="10275"/>
    <cellStyle name="Normal 2 3 2 3 2 2 6" xfId="7744"/>
    <cellStyle name="Normal 2 3 2 3 2 2_Plan3" xfId="7005"/>
    <cellStyle name="Normal 2 3 2 3 2 3" xfId="1981"/>
    <cellStyle name="Normal 2 3 2 3 2 3 2" xfId="1982"/>
    <cellStyle name="Normal 2 3 2 3 2 3 2 2" xfId="3616"/>
    <cellStyle name="Normal 2 3 2 3 2 3 2 2 2" xfId="6082"/>
    <cellStyle name="Normal 2 3 2 3 2 3 2 2 2 2" xfId="11572"/>
    <cellStyle name="Normal 2 3 2 3 2 3 2 2 3" xfId="9106"/>
    <cellStyle name="Normal 2 3 2 3 2 3 2 3" xfId="4439"/>
    <cellStyle name="Normal 2 3 2 3 2 3 2 3 2" xfId="6905"/>
    <cellStyle name="Normal 2 3 2 3 2 3 2 3 2 2" xfId="12395"/>
    <cellStyle name="Normal 2 3 2 3 2 3 2 3 3" xfId="9929"/>
    <cellStyle name="Normal 2 3 2 3 2 3 2 4" xfId="5260"/>
    <cellStyle name="Normal 2 3 2 3 2 3 2 4 2" xfId="10750"/>
    <cellStyle name="Normal 2 3 2 3 2 3 2 5" xfId="7747"/>
    <cellStyle name="Normal 2 3 2 3 2 3 3" xfId="3212"/>
    <cellStyle name="Normal 2 3 2 3 2 3 3 2" xfId="5678"/>
    <cellStyle name="Normal 2 3 2 3 2 3 3 2 2" xfId="11168"/>
    <cellStyle name="Normal 2 3 2 3 2 3 3 3" xfId="8702"/>
    <cellStyle name="Normal 2 3 2 3 2 3 4" xfId="4035"/>
    <cellStyle name="Normal 2 3 2 3 2 3 4 2" xfId="6501"/>
    <cellStyle name="Normal 2 3 2 3 2 3 4 2 2" xfId="11991"/>
    <cellStyle name="Normal 2 3 2 3 2 3 4 3" xfId="9525"/>
    <cellStyle name="Normal 2 3 2 3 2 3 5" xfId="4856"/>
    <cellStyle name="Normal 2 3 2 3 2 3 5 2" xfId="10346"/>
    <cellStyle name="Normal 2 3 2 3 2 3 6" xfId="7746"/>
    <cellStyle name="Normal 2 3 2 3 2 3_Plan3" xfId="7037"/>
    <cellStyle name="Normal 2 3 2 3 2 4" xfId="1983"/>
    <cellStyle name="Normal 2 3 2 3 2 4 2" xfId="1984"/>
    <cellStyle name="Normal 2 3 2 3 2 4 2 2" xfId="3648"/>
    <cellStyle name="Normal 2 3 2 3 2 4 2 2 2" xfId="6114"/>
    <cellStyle name="Normal 2 3 2 3 2 4 2 2 2 2" xfId="11604"/>
    <cellStyle name="Normal 2 3 2 3 2 4 2 2 3" xfId="9138"/>
    <cellStyle name="Normal 2 3 2 3 2 4 2 3" xfId="4471"/>
    <cellStyle name="Normal 2 3 2 3 2 4 2 3 2" xfId="6937"/>
    <cellStyle name="Normal 2 3 2 3 2 4 2 3 2 2" xfId="12427"/>
    <cellStyle name="Normal 2 3 2 3 2 4 2 3 3" xfId="9961"/>
    <cellStyle name="Normal 2 3 2 3 2 4 2 4" xfId="5292"/>
    <cellStyle name="Normal 2 3 2 3 2 4 2 4 2" xfId="10782"/>
    <cellStyle name="Normal 2 3 2 3 2 4 2 5" xfId="7749"/>
    <cellStyle name="Normal 2 3 2 3 2 4 3" xfId="3244"/>
    <cellStyle name="Normal 2 3 2 3 2 4 3 2" xfId="5710"/>
    <cellStyle name="Normal 2 3 2 3 2 4 3 2 2" xfId="11200"/>
    <cellStyle name="Normal 2 3 2 3 2 4 3 3" xfId="8734"/>
    <cellStyle name="Normal 2 3 2 3 2 4 4" xfId="4067"/>
    <cellStyle name="Normal 2 3 2 3 2 4 4 2" xfId="6533"/>
    <cellStyle name="Normal 2 3 2 3 2 4 4 2 2" xfId="12023"/>
    <cellStyle name="Normal 2 3 2 3 2 4 4 3" xfId="9557"/>
    <cellStyle name="Normal 2 3 2 3 2 4 5" xfId="4888"/>
    <cellStyle name="Normal 2 3 2 3 2 4 5 2" xfId="10378"/>
    <cellStyle name="Normal 2 3 2 3 2 4 6" xfId="7748"/>
    <cellStyle name="Normal 2 3 2 3 2 5" xfId="1985"/>
    <cellStyle name="Normal 2 3 2 3 2 5 2" xfId="3348"/>
    <cellStyle name="Normal 2 3 2 3 2 5 2 2" xfId="5814"/>
    <cellStyle name="Normal 2 3 2 3 2 5 2 2 2" xfId="11304"/>
    <cellStyle name="Normal 2 3 2 3 2 5 2 3" xfId="8838"/>
    <cellStyle name="Normal 2 3 2 3 2 5 3" xfId="4171"/>
    <cellStyle name="Normal 2 3 2 3 2 5 3 2" xfId="6637"/>
    <cellStyle name="Normal 2 3 2 3 2 5 3 2 2" xfId="12127"/>
    <cellStyle name="Normal 2 3 2 3 2 5 3 3" xfId="9661"/>
    <cellStyle name="Normal 2 3 2 3 2 5 4" xfId="4992"/>
    <cellStyle name="Normal 2 3 2 3 2 5 4 2" xfId="10482"/>
    <cellStyle name="Normal 2 3 2 3 2 5 5" xfId="7750"/>
    <cellStyle name="Normal 2 3 2 3 2 6" xfId="2944"/>
    <cellStyle name="Normal 2 3 2 3 2 6 2" xfId="5410"/>
    <cellStyle name="Normal 2 3 2 3 2 6 2 2" xfId="10900"/>
    <cellStyle name="Normal 2 3 2 3 2 6 3" xfId="8434"/>
    <cellStyle name="Normal 2 3 2 3 2 7" xfId="3767"/>
    <cellStyle name="Normal 2 3 2 3 2 7 2" xfId="6233"/>
    <cellStyle name="Normal 2 3 2 3 2 7 2 2" xfId="11723"/>
    <cellStyle name="Normal 2 3 2 3 2 7 3" xfId="9257"/>
    <cellStyle name="Normal 2 3 2 3 2 8" xfId="4588"/>
    <cellStyle name="Normal 2 3 2 3 2 8 2" xfId="10078"/>
    <cellStyle name="Normal 2 3 2 3 2 9" xfId="7743"/>
    <cellStyle name="Normal 2 3 2 3 2_Plan3" xfId="7051"/>
    <cellStyle name="Normal 2 3 2 3 3" xfId="1986"/>
    <cellStyle name="Normal 2 3 2 3 3 2" xfId="1987"/>
    <cellStyle name="Normal 2 3 2 3 3 2 2" xfId="3488"/>
    <cellStyle name="Normal 2 3 2 3 3 2 2 2" xfId="5954"/>
    <cellStyle name="Normal 2 3 2 3 3 2 2 2 2" xfId="11444"/>
    <cellStyle name="Normal 2 3 2 3 3 2 2 3" xfId="8978"/>
    <cellStyle name="Normal 2 3 2 3 3 2 3" xfId="4311"/>
    <cellStyle name="Normal 2 3 2 3 3 2 3 2" xfId="6777"/>
    <cellStyle name="Normal 2 3 2 3 3 2 3 2 2" xfId="12267"/>
    <cellStyle name="Normal 2 3 2 3 3 2 3 3" xfId="9801"/>
    <cellStyle name="Normal 2 3 2 3 3 2 4" xfId="5132"/>
    <cellStyle name="Normal 2 3 2 3 3 2 4 2" xfId="10622"/>
    <cellStyle name="Normal 2 3 2 3 3 2 5" xfId="7752"/>
    <cellStyle name="Normal 2 3 2 3 3 3" xfId="3084"/>
    <cellStyle name="Normal 2 3 2 3 3 3 2" xfId="5550"/>
    <cellStyle name="Normal 2 3 2 3 3 3 2 2" xfId="11040"/>
    <cellStyle name="Normal 2 3 2 3 3 3 3" xfId="8574"/>
    <cellStyle name="Normal 2 3 2 3 3 4" xfId="3907"/>
    <cellStyle name="Normal 2 3 2 3 3 4 2" xfId="6373"/>
    <cellStyle name="Normal 2 3 2 3 3 4 2 2" xfId="11863"/>
    <cellStyle name="Normal 2 3 2 3 3 4 3" xfId="9397"/>
    <cellStyle name="Normal 2 3 2 3 3 5" xfId="4728"/>
    <cellStyle name="Normal 2 3 2 3 3 5 2" xfId="10218"/>
    <cellStyle name="Normal 2 3 2 3 3 6" xfId="7751"/>
    <cellStyle name="Normal 2 3 2 3 3_Plan3" xfId="7102"/>
    <cellStyle name="Normal 2 3 2 3 4" xfId="1988"/>
    <cellStyle name="Normal 2 3 2 3 4 2" xfId="1989"/>
    <cellStyle name="Normal 2 3 2 3 4 2 2" xfId="3373"/>
    <cellStyle name="Normal 2 3 2 3 4 2 2 2" xfId="5839"/>
    <cellStyle name="Normal 2 3 2 3 4 2 2 2 2" xfId="11329"/>
    <cellStyle name="Normal 2 3 2 3 4 2 2 3" xfId="8863"/>
    <cellStyle name="Normal 2 3 2 3 4 2 3" xfId="4196"/>
    <cellStyle name="Normal 2 3 2 3 4 2 3 2" xfId="6662"/>
    <cellStyle name="Normal 2 3 2 3 4 2 3 2 2" xfId="12152"/>
    <cellStyle name="Normal 2 3 2 3 4 2 3 3" xfId="9686"/>
    <cellStyle name="Normal 2 3 2 3 4 2 4" xfId="5017"/>
    <cellStyle name="Normal 2 3 2 3 4 2 4 2" xfId="10507"/>
    <cellStyle name="Normal 2 3 2 3 4 2 5" xfId="7754"/>
    <cellStyle name="Normal 2 3 2 3 4 3" xfId="2969"/>
    <cellStyle name="Normal 2 3 2 3 4 3 2" xfId="5435"/>
    <cellStyle name="Normal 2 3 2 3 4 3 2 2" xfId="10925"/>
    <cellStyle name="Normal 2 3 2 3 4 3 3" xfId="8459"/>
    <cellStyle name="Normal 2 3 2 3 4 4" xfId="3792"/>
    <cellStyle name="Normal 2 3 2 3 4 4 2" xfId="6258"/>
    <cellStyle name="Normal 2 3 2 3 4 4 2 2" xfId="11748"/>
    <cellStyle name="Normal 2 3 2 3 4 4 3" xfId="9282"/>
    <cellStyle name="Normal 2 3 2 3 4 5" xfId="4613"/>
    <cellStyle name="Normal 2 3 2 3 4 5 2" xfId="10103"/>
    <cellStyle name="Normal 2 3 2 3 4 6" xfId="7753"/>
    <cellStyle name="Normal 2 3 2 3 4_Plan3" xfId="7098"/>
    <cellStyle name="Normal 2 3 2 3 5" xfId="1990"/>
    <cellStyle name="Normal 2 3 2 3 5 2" xfId="1991"/>
    <cellStyle name="Normal 2 3 2 3 5 2 2" xfId="3503"/>
    <cellStyle name="Normal 2 3 2 3 5 2 2 2" xfId="5969"/>
    <cellStyle name="Normal 2 3 2 3 5 2 2 2 2" xfId="11459"/>
    <cellStyle name="Normal 2 3 2 3 5 2 2 3" xfId="8993"/>
    <cellStyle name="Normal 2 3 2 3 5 2 3" xfId="4326"/>
    <cellStyle name="Normal 2 3 2 3 5 2 3 2" xfId="6792"/>
    <cellStyle name="Normal 2 3 2 3 5 2 3 2 2" xfId="12282"/>
    <cellStyle name="Normal 2 3 2 3 5 2 3 3" xfId="9816"/>
    <cellStyle name="Normal 2 3 2 3 5 2 4" xfId="5147"/>
    <cellStyle name="Normal 2 3 2 3 5 2 4 2" xfId="10637"/>
    <cellStyle name="Normal 2 3 2 3 5 2 5" xfId="7756"/>
    <cellStyle name="Normal 2 3 2 3 5 3" xfId="3099"/>
    <cellStyle name="Normal 2 3 2 3 5 3 2" xfId="5565"/>
    <cellStyle name="Normal 2 3 2 3 5 3 2 2" xfId="11055"/>
    <cellStyle name="Normal 2 3 2 3 5 3 3" xfId="8589"/>
    <cellStyle name="Normal 2 3 2 3 5 4" xfId="3922"/>
    <cellStyle name="Normal 2 3 2 3 5 4 2" xfId="6388"/>
    <cellStyle name="Normal 2 3 2 3 5 4 2 2" xfId="11878"/>
    <cellStyle name="Normal 2 3 2 3 5 4 3" xfId="9412"/>
    <cellStyle name="Normal 2 3 2 3 5 5" xfId="4743"/>
    <cellStyle name="Normal 2 3 2 3 5 5 2" xfId="10233"/>
    <cellStyle name="Normal 2 3 2 3 5 6" xfId="7755"/>
    <cellStyle name="Normal 2 3 2 3 6" xfId="1992"/>
    <cellStyle name="Normal 2 3 2 3 6 2" xfId="3302"/>
    <cellStyle name="Normal 2 3 2 3 6 2 2" xfId="5768"/>
    <cellStyle name="Normal 2 3 2 3 6 2 2 2" xfId="11258"/>
    <cellStyle name="Normal 2 3 2 3 6 2 3" xfId="8792"/>
    <cellStyle name="Normal 2 3 2 3 6 3" xfId="4125"/>
    <cellStyle name="Normal 2 3 2 3 6 3 2" xfId="6591"/>
    <cellStyle name="Normal 2 3 2 3 6 3 2 2" xfId="12081"/>
    <cellStyle name="Normal 2 3 2 3 6 3 3" xfId="9615"/>
    <cellStyle name="Normal 2 3 2 3 6 4" xfId="4946"/>
    <cellStyle name="Normal 2 3 2 3 6 4 2" xfId="10436"/>
    <cellStyle name="Normal 2 3 2 3 6 5" xfId="7757"/>
    <cellStyle name="Normal 2 3 2 3 7" xfId="2899"/>
    <cellStyle name="Normal 2 3 2 3 7 2" xfId="5365"/>
    <cellStyle name="Normal 2 3 2 3 7 2 2" xfId="10855"/>
    <cellStyle name="Normal 2 3 2 3 7 3" xfId="8389"/>
    <cellStyle name="Normal 2 3 2 3 8" xfId="3721"/>
    <cellStyle name="Normal 2 3 2 3 8 2" xfId="6187"/>
    <cellStyle name="Normal 2 3 2 3 8 2 2" xfId="11677"/>
    <cellStyle name="Normal 2 3 2 3 8 3" xfId="9211"/>
    <cellStyle name="Normal 2 3 2 3 9" xfId="4543"/>
    <cellStyle name="Normal 2 3 2 3 9 2" xfId="10033"/>
    <cellStyle name="Normal 2 3 2 3_Plan3" xfId="7201"/>
    <cellStyle name="Normal 2 3 2 4" xfId="1993"/>
    <cellStyle name="Normal 2 3 2 4 10" xfId="7758"/>
    <cellStyle name="Normal 2 3 2 4 2" xfId="1994"/>
    <cellStyle name="Normal 2 3 2 4 2 2" xfId="1995"/>
    <cellStyle name="Normal 2 3 2 4 2 2 2" xfId="1996"/>
    <cellStyle name="Normal 2 3 2 4 2 2 2 2" xfId="3546"/>
    <cellStyle name="Normal 2 3 2 4 2 2 2 2 2" xfId="6012"/>
    <cellStyle name="Normal 2 3 2 4 2 2 2 2 2 2" xfId="11502"/>
    <cellStyle name="Normal 2 3 2 4 2 2 2 2 3" xfId="9036"/>
    <cellStyle name="Normal 2 3 2 4 2 2 2 3" xfId="4369"/>
    <cellStyle name="Normal 2 3 2 4 2 2 2 3 2" xfId="6835"/>
    <cellStyle name="Normal 2 3 2 4 2 2 2 3 2 2" xfId="12325"/>
    <cellStyle name="Normal 2 3 2 4 2 2 2 3 3" xfId="9859"/>
    <cellStyle name="Normal 2 3 2 4 2 2 2 4" xfId="5190"/>
    <cellStyle name="Normal 2 3 2 4 2 2 2 4 2" xfId="10680"/>
    <cellStyle name="Normal 2 3 2 4 2 2 2 5" xfId="7761"/>
    <cellStyle name="Normal 2 3 2 4 2 2 3" xfId="3142"/>
    <cellStyle name="Normal 2 3 2 4 2 2 3 2" xfId="5608"/>
    <cellStyle name="Normal 2 3 2 4 2 2 3 2 2" xfId="11098"/>
    <cellStyle name="Normal 2 3 2 4 2 2 3 3" xfId="8632"/>
    <cellStyle name="Normal 2 3 2 4 2 2 4" xfId="3965"/>
    <cellStyle name="Normal 2 3 2 4 2 2 4 2" xfId="6431"/>
    <cellStyle name="Normal 2 3 2 4 2 2 4 2 2" xfId="11921"/>
    <cellStyle name="Normal 2 3 2 4 2 2 4 3" xfId="9455"/>
    <cellStyle name="Normal 2 3 2 4 2 2 5" xfId="4786"/>
    <cellStyle name="Normal 2 3 2 4 2 2 5 2" xfId="10276"/>
    <cellStyle name="Normal 2 3 2 4 2 2 6" xfId="7760"/>
    <cellStyle name="Normal 2 3 2 4 2 2_Plan3" xfId="7068"/>
    <cellStyle name="Normal 2 3 2 4 2 3" xfId="1997"/>
    <cellStyle name="Normal 2 3 2 4 2 3 2" xfId="1998"/>
    <cellStyle name="Normal 2 3 2 4 2 3 2 2" xfId="3617"/>
    <cellStyle name="Normal 2 3 2 4 2 3 2 2 2" xfId="6083"/>
    <cellStyle name="Normal 2 3 2 4 2 3 2 2 2 2" xfId="11573"/>
    <cellStyle name="Normal 2 3 2 4 2 3 2 2 3" xfId="9107"/>
    <cellStyle name="Normal 2 3 2 4 2 3 2 3" xfId="4440"/>
    <cellStyle name="Normal 2 3 2 4 2 3 2 3 2" xfId="6906"/>
    <cellStyle name="Normal 2 3 2 4 2 3 2 3 2 2" xfId="12396"/>
    <cellStyle name="Normal 2 3 2 4 2 3 2 3 3" xfId="9930"/>
    <cellStyle name="Normal 2 3 2 4 2 3 2 4" xfId="5261"/>
    <cellStyle name="Normal 2 3 2 4 2 3 2 4 2" xfId="10751"/>
    <cellStyle name="Normal 2 3 2 4 2 3 2 5" xfId="7763"/>
    <cellStyle name="Normal 2 3 2 4 2 3 3" xfId="3213"/>
    <cellStyle name="Normal 2 3 2 4 2 3 3 2" xfId="5679"/>
    <cellStyle name="Normal 2 3 2 4 2 3 3 2 2" xfId="11169"/>
    <cellStyle name="Normal 2 3 2 4 2 3 3 3" xfId="8703"/>
    <cellStyle name="Normal 2 3 2 4 2 3 4" xfId="4036"/>
    <cellStyle name="Normal 2 3 2 4 2 3 4 2" xfId="6502"/>
    <cellStyle name="Normal 2 3 2 4 2 3 4 2 2" xfId="11992"/>
    <cellStyle name="Normal 2 3 2 4 2 3 4 3" xfId="9526"/>
    <cellStyle name="Normal 2 3 2 4 2 3 5" xfId="4857"/>
    <cellStyle name="Normal 2 3 2 4 2 3 5 2" xfId="10347"/>
    <cellStyle name="Normal 2 3 2 4 2 3 6" xfId="7762"/>
    <cellStyle name="Normal 2 3 2 4 2 3_Plan3" xfId="7198"/>
    <cellStyle name="Normal 2 3 2 4 2 4" xfId="1999"/>
    <cellStyle name="Normal 2 3 2 4 2 4 2" xfId="2000"/>
    <cellStyle name="Normal 2 3 2 4 2 4 2 2" xfId="3649"/>
    <cellStyle name="Normal 2 3 2 4 2 4 2 2 2" xfId="6115"/>
    <cellStyle name="Normal 2 3 2 4 2 4 2 2 2 2" xfId="11605"/>
    <cellStyle name="Normal 2 3 2 4 2 4 2 2 3" xfId="9139"/>
    <cellStyle name="Normal 2 3 2 4 2 4 2 3" xfId="4472"/>
    <cellStyle name="Normal 2 3 2 4 2 4 2 3 2" xfId="6938"/>
    <cellStyle name="Normal 2 3 2 4 2 4 2 3 2 2" xfId="12428"/>
    <cellStyle name="Normal 2 3 2 4 2 4 2 3 3" xfId="9962"/>
    <cellStyle name="Normal 2 3 2 4 2 4 2 4" xfId="5293"/>
    <cellStyle name="Normal 2 3 2 4 2 4 2 4 2" xfId="10783"/>
    <cellStyle name="Normal 2 3 2 4 2 4 2 5" xfId="7765"/>
    <cellStyle name="Normal 2 3 2 4 2 4 3" xfId="3245"/>
    <cellStyle name="Normal 2 3 2 4 2 4 3 2" xfId="5711"/>
    <cellStyle name="Normal 2 3 2 4 2 4 3 2 2" xfId="11201"/>
    <cellStyle name="Normal 2 3 2 4 2 4 3 3" xfId="8735"/>
    <cellStyle name="Normal 2 3 2 4 2 4 4" xfId="4068"/>
    <cellStyle name="Normal 2 3 2 4 2 4 4 2" xfId="6534"/>
    <cellStyle name="Normal 2 3 2 4 2 4 4 2 2" xfId="12024"/>
    <cellStyle name="Normal 2 3 2 4 2 4 4 3" xfId="9558"/>
    <cellStyle name="Normal 2 3 2 4 2 4 5" xfId="4889"/>
    <cellStyle name="Normal 2 3 2 4 2 4 5 2" xfId="10379"/>
    <cellStyle name="Normal 2 3 2 4 2 4 6" xfId="7764"/>
    <cellStyle name="Normal 2 3 2 4 2 5" xfId="2001"/>
    <cellStyle name="Normal 2 3 2 4 2 5 2" xfId="3349"/>
    <cellStyle name="Normal 2 3 2 4 2 5 2 2" xfId="5815"/>
    <cellStyle name="Normal 2 3 2 4 2 5 2 2 2" xfId="11305"/>
    <cellStyle name="Normal 2 3 2 4 2 5 2 3" xfId="8839"/>
    <cellStyle name="Normal 2 3 2 4 2 5 3" xfId="4172"/>
    <cellStyle name="Normal 2 3 2 4 2 5 3 2" xfId="6638"/>
    <cellStyle name="Normal 2 3 2 4 2 5 3 2 2" xfId="12128"/>
    <cellStyle name="Normal 2 3 2 4 2 5 3 3" xfId="9662"/>
    <cellStyle name="Normal 2 3 2 4 2 5 4" xfId="4993"/>
    <cellStyle name="Normal 2 3 2 4 2 5 4 2" xfId="10483"/>
    <cellStyle name="Normal 2 3 2 4 2 5 5" xfId="7766"/>
    <cellStyle name="Normal 2 3 2 4 2 6" xfId="2945"/>
    <cellStyle name="Normal 2 3 2 4 2 6 2" xfId="5411"/>
    <cellStyle name="Normal 2 3 2 4 2 6 2 2" xfId="10901"/>
    <cellStyle name="Normal 2 3 2 4 2 6 3" xfId="8435"/>
    <cellStyle name="Normal 2 3 2 4 2 7" xfId="3768"/>
    <cellStyle name="Normal 2 3 2 4 2 7 2" xfId="6234"/>
    <cellStyle name="Normal 2 3 2 4 2 7 2 2" xfId="11724"/>
    <cellStyle name="Normal 2 3 2 4 2 7 3" xfId="9258"/>
    <cellStyle name="Normal 2 3 2 4 2 8" xfId="4589"/>
    <cellStyle name="Normal 2 3 2 4 2 8 2" xfId="10079"/>
    <cellStyle name="Normal 2 3 2 4 2 9" xfId="7759"/>
    <cellStyle name="Normal 2 3 2 4 2_Plan3" xfId="7199"/>
    <cellStyle name="Normal 2 3 2 4 3" xfId="2002"/>
    <cellStyle name="Normal 2 3 2 4 3 2" xfId="2003"/>
    <cellStyle name="Normal 2 3 2 4 3 2 2" xfId="3489"/>
    <cellStyle name="Normal 2 3 2 4 3 2 2 2" xfId="5955"/>
    <cellStyle name="Normal 2 3 2 4 3 2 2 2 2" xfId="11445"/>
    <cellStyle name="Normal 2 3 2 4 3 2 2 3" xfId="8979"/>
    <cellStyle name="Normal 2 3 2 4 3 2 3" xfId="4312"/>
    <cellStyle name="Normal 2 3 2 4 3 2 3 2" xfId="6778"/>
    <cellStyle name="Normal 2 3 2 4 3 2 3 2 2" xfId="12268"/>
    <cellStyle name="Normal 2 3 2 4 3 2 3 3" xfId="9802"/>
    <cellStyle name="Normal 2 3 2 4 3 2 4" xfId="5133"/>
    <cellStyle name="Normal 2 3 2 4 3 2 4 2" xfId="10623"/>
    <cellStyle name="Normal 2 3 2 4 3 2 5" xfId="7768"/>
    <cellStyle name="Normal 2 3 2 4 3 3" xfId="3085"/>
    <cellStyle name="Normal 2 3 2 4 3 3 2" xfId="5551"/>
    <cellStyle name="Normal 2 3 2 4 3 3 2 2" xfId="11041"/>
    <cellStyle name="Normal 2 3 2 4 3 3 3" xfId="8575"/>
    <cellStyle name="Normal 2 3 2 4 3 4" xfId="3908"/>
    <cellStyle name="Normal 2 3 2 4 3 4 2" xfId="6374"/>
    <cellStyle name="Normal 2 3 2 4 3 4 2 2" xfId="11864"/>
    <cellStyle name="Normal 2 3 2 4 3 4 3" xfId="9398"/>
    <cellStyle name="Normal 2 3 2 4 3 5" xfId="4729"/>
    <cellStyle name="Normal 2 3 2 4 3 5 2" xfId="10219"/>
    <cellStyle name="Normal 2 3 2 4 3 6" xfId="7767"/>
    <cellStyle name="Normal 2 3 2 4 3_Plan3" xfId="7164"/>
    <cellStyle name="Normal 2 3 2 4 4" xfId="2004"/>
    <cellStyle name="Normal 2 3 2 4 4 2" xfId="2005"/>
    <cellStyle name="Normal 2 3 2 4 4 2 2" xfId="3432"/>
    <cellStyle name="Normal 2 3 2 4 4 2 2 2" xfId="5898"/>
    <cellStyle name="Normal 2 3 2 4 4 2 2 2 2" xfId="11388"/>
    <cellStyle name="Normal 2 3 2 4 4 2 2 3" xfId="8922"/>
    <cellStyle name="Normal 2 3 2 4 4 2 3" xfId="4255"/>
    <cellStyle name="Normal 2 3 2 4 4 2 3 2" xfId="6721"/>
    <cellStyle name="Normal 2 3 2 4 4 2 3 2 2" xfId="12211"/>
    <cellStyle name="Normal 2 3 2 4 4 2 3 3" xfId="9745"/>
    <cellStyle name="Normal 2 3 2 4 4 2 4" xfId="5076"/>
    <cellStyle name="Normal 2 3 2 4 4 2 4 2" xfId="10566"/>
    <cellStyle name="Normal 2 3 2 4 4 2 5" xfId="7770"/>
    <cellStyle name="Normal 2 3 2 4 4 3" xfId="3028"/>
    <cellStyle name="Normal 2 3 2 4 4 3 2" xfId="5494"/>
    <cellStyle name="Normal 2 3 2 4 4 3 2 2" xfId="10984"/>
    <cellStyle name="Normal 2 3 2 4 4 3 3" xfId="8518"/>
    <cellStyle name="Normal 2 3 2 4 4 4" xfId="3851"/>
    <cellStyle name="Normal 2 3 2 4 4 4 2" xfId="6317"/>
    <cellStyle name="Normal 2 3 2 4 4 4 2 2" xfId="11807"/>
    <cellStyle name="Normal 2 3 2 4 4 4 3" xfId="9341"/>
    <cellStyle name="Normal 2 3 2 4 4 5" xfId="4672"/>
    <cellStyle name="Normal 2 3 2 4 4 5 2" xfId="10162"/>
    <cellStyle name="Normal 2 3 2 4 4 6" xfId="7769"/>
    <cellStyle name="Normal 2 3 2 4 4_Plan3" xfId="7147"/>
    <cellStyle name="Normal 2 3 2 4 5" xfId="2006"/>
    <cellStyle name="Normal 2 3 2 4 5 2" xfId="2007"/>
    <cellStyle name="Normal 2 3 2 4 5 2 2" xfId="3436"/>
    <cellStyle name="Normal 2 3 2 4 5 2 2 2" xfId="5902"/>
    <cellStyle name="Normal 2 3 2 4 5 2 2 2 2" xfId="11392"/>
    <cellStyle name="Normal 2 3 2 4 5 2 2 3" xfId="8926"/>
    <cellStyle name="Normal 2 3 2 4 5 2 3" xfId="4259"/>
    <cellStyle name="Normal 2 3 2 4 5 2 3 2" xfId="6725"/>
    <cellStyle name="Normal 2 3 2 4 5 2 3 2 2" xfId="12215"/>
    <cellStyle name="Normal 2 3 2 4 5 2 3 3" xfId="9749"/>
    <cellStyle name="Normal 2 3 2 4 5 2 4" xfId="5080"/>
    <cellStyle name="Normal 2 3 2 4 5 2 4 2" xfId="10570"/>
    <cellStyle name="Normal 2 3 2 4 5 2 5" xfId="7772"/>
    <cellStyle name="Normal 2 3 2 4 5 3" xfId="3032"/>
    <cellStyle name="Normal 2 3 2 4 5 3 2" xfId="5498"/>
    <cellStyle name="Normal 2 3 2 4 5 3 2 2" xfId="10988"/>
    <cellStyle name="Normal 2 3 2 4 5 3 3" xfId="8522"/>
    <cellStyle name="Normal 2 3 2 4 5 4" xfId="3855"/>
    <cellStyle name="Normal 2 3 2 4 5 4 2" xfId="6321"/>
    <cellStyle name="Normal 2 3 2 4 5 4 2 2" xfId="11811"/>
    <cellStyle name="Normal 2 3 2 4 5 4 3" xfId="9345"/>
    <cellStyle name="Normal 2 3 2 4 5 5" xfId="4676"/>
    <cellStyle name="Normal 2 3 2 4 5 5 2" xfId="10166"/>
    <cellStyle name="Normal 2 3 2 4 5 6" xfId="7771"/>
    <cellStyle name="Normal 2 3 2 4 6" xfId="2008"/>
    <cellStyle name="Normal 2 3 2 4 6 2" xfId="3303"/>
    <cellStyle name="Normal 2 3 2 4 6 2 2" xfId="5769"/>
    <cellStyle name="Normal 2 3 2 4 6 2 2 2" xfId="11259"/>
    <cellStyle name="Normal 2 3 2 4 6 2 3" xfId="8793"/>
    <cellStyle name="Normal 2 3 2 4 6 3" xfId="4126"/>
    <cellStyle name="Normal 2 3 2 4 6 3 2" xfId="6592"/>
    <cellStyle name="Normal 2 3 2 4 6 3 2 2" xfId="12082"/>
    <cellStyle name="Normal 2 3 2 4 6 3 3" xfId="9616"/>
    <cellStyle name="Normal 2 3 2 4 6 4" xfId="4947"/>
    <cellStyle name="Normal 2 3 2 4 6 4 2" xfId="10437"/>
    <cellStyle name="Normal 2 3 2 4 6 5" xfId="7773"/>
    <cellStyle name="Normal 2 3 2 4 7" xfId="2900"/>
    <cellStyle name="Normal 2 3 2 4 7 2" xfId="5366"/>
    <cellStyle name="Normal 2 3 2 4 7 2 2" xfId="10856"/>
    <cellStyle name="Normal 2 3 2 4 7 3" xfId="8390"/>
    <cellStyle name="Normal 2 3 2 4 8" xfId="3722"/>
    <cellStyle name="Normal 2 3 2 4 8 2" xfId="6188"/>
    <cellStyle name="Normal 2 3 2 4 8 2 2" xfId="11678"/>
    <cellStyle name="Normal 2 3 2 4 8 3" xfId="9212"/>
    <cellStyle name="Normal 2 3 2 4 9" xfId="4544"/>
    <cellStyle name="Normal 2 3 2 4 9 2" xfId="10034"/>
    <cellStyle name="Normal 2 3 2 4_Plan3" xfId="7081"/>
    <cellStyle name="Normal 2 3 2 5" xfId="2009"/>
    <cellStyle name="Normal 2 3 2 5 2" xfId="2010"/>
    <cellStyle name="Normal 2 3 2 5 2 2" xfId="2011"/>
    <cellStyle name="Normal 2 3 2 5 2 2 2" xfId="3543"/>
    <cellStyle name="Normal 2 3 2 5 2 2 2 2" xfId="6009"/>
    <cellStyle name="Normal 2 3 2 5 2 2 2 2 2" xfId="11499"/>
    <cellStyle name="Normal 2 3 2 5 2 2 2 3" xfId="9033"/>
    <cellStyle name="Normal 2 3 2 5 2 2 3" xfId="4366"/>
    <cellStyle name="Normal 2 3 2 5 2 2 3 2" xfId="6832"/>
    <cellStyle name="Normal 2 3 2 5 2 2 3 2 2" xfId="12322"/>
    <cellStyle name="Normal 2 3 2 5 2 2 3 3" xfId="9856"/>
    <cellStyle name="Normal 2 3 2 5 2 2 4" xfId="5187"/>
    <cellStyle name="Normal 2 3 2 5 2 2 4 2" xfId="10677"/>
    <cellStyle name="Normal 2 3 2 5 2 2 5" xfId="7776"/>
    <cellStyle name="Normal 2 3 2 5 2 3" xfId="3139"/>
    <cellStyle name="Normal 2 3 2 5 2 3 2" xfId="5605"/>
    <cellStyle name="Normal 2 3 2 5 2 3 2 2" xfId="11095"/>
    <cellStyle name="Normal 2 3 2 5 2 3 3" xfId="8629"/>
    <cellStyle name="Normal 2 3 2 5 2 4" xfId="3962"/>
    <cellStyle name="Normal 2 3 2 5 2 4 2" xfId="6428"/>
    <cellStyle name="Normal 2 3 2 5 2 4 2 2" xfId="11918"/>
    <cellStyle name="Normal 2 3 2 5 2 4 3" xfId="9452"/>
    <cellStyle name="Normal 2 3 2 5 2 5" xfId="4783"/>
    <cellStyle name="Normal 2 3 2 5 2 5 2" xfId="10273"/>
    <cellStyle name="Normal 2 3 2 5 2 6" xfId="7775"/>
    <cellStyle name="Normal 2 3 2 5 2_Plan3" xfId="7145"/>
    <cellStyle name="Normal 2 3 2 5 3" xfId="2012"/>
    <cellStyle name="Normal 2 3 2 5 3 2" xfId="2013"/>
    <cellStyle name="Normal 2 3 2 5 3 2 2" xfId="3614"/>
    <cellStyle name="Normal 2 3 2 5 3 2 2 2" xfId="6080"/>
    <cellStyle name="Normal 2 3 2 5 3 2 2 2 2" xfId="11570"/>
    <cellStyle name="Normal 2 3 2 5 3 2 2 3" xfId="9104"/>
    <cellStyle name="Normal 2 3 2 5 3 2 3" xfId="4437"/>
    <cellStyle name="Normal 2 3 2 5 3 2 3 2" xfId="6903"/>
    <cellStyle name="Normal 2 3 2 5 3 2 3 2 2" xfId="12393"/>
    <cellStyle name="Normal 2 3 2 5 3 2 3 3" xfId="9927"/>
    <cellStyle name="Normal 2 3 2 5 3 2 4" xfId="5258"/>
    <cellStyle name="Normal 2 3 2 5 3 2 4 2" xfId="10748"/>
    <cellStyle name="Normal 2 3 2 5 3 2 5" xfId="7778"/>
    <cellStyle name="Normal 2 3 2 5 3 3" xfId="3210"/>
    <cellStyle name="Normal 2 3 2 5 3 3 2" xfId="5676"/>
    <cellStyle name="Normal 2 3 2 5 3 3 2 2" xfId="11166"/>
    <cellStyle name="Normal 2 3 2 5 3 3 3" xfId="8700"/>
    <cellStyle name="Normal 2 3 2 5 3 4" xfId="4033"/>
    <cellStyle name="Normal 2 3 2 5 3 4 2" xfId="6499"/>
    <cellStyle name="Normal 2 3 2 5 3 4 2 2" xfId="11989"/>
    <cellStyle name="Normal 2 3 2 5 3 4 3" xfId="9523"/>
    <cellStyle name="Normal 2 3 2 5 3 5" xfId="4854"/>
    <cellStyle name="Normal 2 3 2 5 3 5 2" xfId="10344"/>
    <cellStyle name="Normal 2 3 2 5 3 6" xfId="7777"/>
    <cellStyle name="Normal 2 3 2 5 3_Plan3" xfId="7144"/>
    <cellStyle name="Normal 2 3 2 5 4" xfId="2014"/>
    <cellStyle name="Normal 2 3 2 5 4 2" xfId="2015"/>
    <cellStyle name="Normal 2 3 2 5 4 2 2" xfId="3646"/>
    <cellStyle name="Normal 2 3 2 5 4 2 2 2" xfId="6112"/>
    <cellStyle name="Normal 2 3 2 5 4 2 2 2 2" xfId="11602"/>
    <cellStyle name="Normal 2 3 2 5 4 2 2 3" xfId="9136"/>
    <cellStyle name="Normal 2 3 2 5 4 2 3" xfId="4469"/>
    <cellStyle name="Normal 2 3 2 5 4 2 3 2" xfId="6935"/>
    <cellStyle name="Normal 2 3 2 5 4 2 3 2 2" xfId="12425"/>
    <cellStyle name="Normal 2 3 2 5 4 2 3 3" xfId="9959"/>
    <cellStyle name="Normal 2 3 2 5 4 2 4" xfId="5290"/>
    <cellStyle name="Normal 2 3 2 5 4 2 4 2" xfId="10780"/>
    <cellStyle name="Normal 2 3 2 5 4 2 5" xfId="7780"/>
    <cellStyle name="Normal 2 3 2 5 4 3" xfId="3242"/>
    <cellStyle name="Normal 2 3 2 5 4 3 2" xfId="5708"/>
    <cellStyle name="Normal 2 3 2 5 4 3 2 2" xfId="11198"/>
    <cellStyle name="Normal 2 3 2 5 4 3 3" xfId="8732"/>
    <cellStyle name="Normal 2 3 2 5 4 4" xfId="4065"/>
    <cellStyle name="Normal 2 3 2 5 4 4 2" xfId="6531"/>
    <cellStyle name="Normal 2 3 2 5 4 4 2 2" xfId="12021"/>
    <cellStyle name="Normal 2 3 2 5 4 4 3" xfId="9555"/>
    <cellStyle name="Normal 2 3 2 5 4 5" xfId="4886"/>
    <cellStyle name="Normal 2 3 2 5 4 5 2" xfId="10376"/>
    <cellStyle name="Normal 2 3 2 5 4 6" xfId="7779"/>
    <cellStyle name="Normal 2 3 2 5 5" xfId="2016"/>
    <cellStyle name="Normal 2 3 2 5 5 2" xfId="3346"/>
    <cellStyle name="Normal 2 3 2 5 5 2 2" xfId="5812"/>
    <cellStyle name="Normal 2 3 2 5 5 2 2 2" xfId="11302"/>
    <cellStyle name="Normal 2 3 2 5 5 2 3" xfId="8836"/>
    <cellStyle name="Normal 2 3 2 5 5 3" xfId="4169"/>
    <cellStyle name="Normal 2 3 2 5 5 3 2" xfId="6635"/>
    <cellStyle name="Normal 2 3 2 5 5 3 2 2" xfId="12125"/>
    <cellStyle name="Normal 2 3 2 5 5 3 3" xfId="9659"/>
    <cellStyle name="Normal 2 3 2 5 5 4" xfId="4990"/>
    <cellStyle name="Normal 2 3 2 5 5 4 2" xfId="10480"/>
    <cellStyle name="Normal 2 3 2 5 5 5" xfId="7781"/>
    <cellStyle name="Normal 2 3 2 5 6" xfId="2942"/>
    <cellStyle name="Normal 2 3 2 5 6 2" xfId="5408"/>
    <cellStyle name="Normal 2 3 2 5 6 2 2" xfId="10898"/>
    <cellStyle name="Normal 2 3 2 5 6 3" xfId="8432"/>
    <cellStyle name="Normal 2 3 2 5 7" xfId="3765"/>
    <cellStyle name="Normal 2 3 2 5 7 2" xfId="6231"/>
    <cellStyle name="Normal 2 3 2 5 7 2 2" xfId="11721"/>
    <cellStyle name="Normal 2 3 2 5 7 3" xfId="9255"/>
    <cellStyle name="Normal 2 3 2 5 8" xfId="4586"/>
    <cellStyle name="Normal 2 3 2 5 8 2" xfId="10076"/>
    <cellStyle name="Normal 2 3 2 5 9" xfId="7774"/>
    <cellStyle name="Normal 2 3 2 5_Plan3" xfId="7146"/>
    <cellStyle name="Normal 2 3 2 6" xfId="2017"/>
    <cellStyle name="Normal 2 3 2 6 2" xfId="2018"/>
    <cellStyle name="Normal 2 3 2 6 2 2" xfId="3486"/>
    <cellStyle name="Normal 2 3 2 6 2 2 2" xfId="5952"/>
    <cellStyle name="Normal 2 3 2 6 2 2 2 2" xfId="11442"/>
    <cellStyle name="Normal 2 3 2 6 2 2 3" xfId="8976"/>
    <cellStyle name="Normal 2 3 2 6 2 3" xfId="4309"/>
    <cellStyle name="Normal 2 3 2 6 2 3 2" xfId="6775"/>
    <cellStyle name="Normal 2 3 2 6 2 3 2 2" xfId="12265"/>
    <cellStyle name="Normal 2 3 2 6 2 3 3" xfId="9799"/>
    <cellStyle name="Normal 2 3 2 6 2 4" xfId="5130"/>
    <cellStyle name="Normal 2 3 2 6 2 4 2" xfId="10620"/>
    <cellStyle name="Normal 2 3 2 6 2 5" xfId="7783"/>
    <cellStyle name="Normal 2 3 2 6 3" xfId="3082"/>
    <cellStyle name="Normal 2 3 2 6 3 2" xfId="5548"/>
    <cellStyle name="Normal 2 3 2 6 3 2 2" xfId="11038"/>
    <cellStyle name="Normal 2 3 2 6 3 3" xfId="8572"/>
    <cellStyle name="Normal 2 3 2 6 4" xfId="3905"/>
    <cellStyle name="Normal 2 3 2 6 4 2" xfId="6371"/>
    <cellStyle name="Normal 2 3 2 6 4 2 2" xfId="11861"/>
    <cellStyle name="Normal 2 3 2 6 4 3" xfId="9395"/>
    <cellStyle name="Normal 2 3 2 6 5" xfId="4726"/>
    <cellStyle name="Normal 2 3 2 6 5 2" xfId="10216"/>
    <cellStyle name="Normal 2 3 2 6 6" xfId="7782"/>
    <cellStyle name="Normal 2 3 2 6_Plan3" xfId="7042"/>
    <cellStyle name="Normal 2 3 2 7" xfId="2019"/>
    <cellStyle name="Normal 2 3 2 7 2" xfId="2020"/>
    <cellStyle name="Normal 2 3 2 7 2 2" xfId="3433"/>
    <cellStyle name="Normal 2 3 2 7 2 2 2" xfId="5899"/>
    <cellStyle name="Normal 2 3 2 7 2 2 2 2" xfId="11389"/>
    <cellStyle name="Normal 2 3 2 7 2 2 3" xfId="8923"/>
    <cellStyle name="Normal 2 3 2 7 2 3" xfId="4256"/>
    <cellStyle name="Normal 2 3 2 7 2 3 2" xfId="6722"/>
    <cellStyle name="Normal 2 3 2 7 2 3 2 2" xfId="12212"/>
    <cellStyle name="Normal 2 3 2 7 2 3 3" xfId="9746"/>
    <cellStyle name="Normal 2 3 2 7 2 4" xfId="5077"/>
    <cellStyle name="Normal 2 3 2 7 2 4 2" xfId="10567"/>
    <cellStyle name="Normal 2 3 2 7 2 5" xfId="7785"/>
    <cellStyle name="Normal 2 3 2 7 3" xfId="3029"/>
    <cellStyle name="Normal 2 3 2 7 3 2" xfId="5495"/>
    <cellStyle name="Normal 2 3 2 7 3 2 2" xfId="10985"/>
    <cellStyle name="Normal 2 3 2 7 3 3" xfId="8519"/>
    <cellStyle name="Normal 2 3 2 7 4" xfId="3852"/>
    <cellStyle name="Normal 2 3 2 7 4 2" xfId="6318"/>
    <cellStyle name="Normal 2 3 2 7 4 2 2" xfId="11808"/>
    <cellStyle name="Normal 2 3 2 7 4 3" xfId="9342"/>
    <cellStyle name="Normal 2 3 2 7 5" xfId="4673"/>
    <cellStyle name="Normal 2 3 2 7 5 2" xfId="10163"/>
    <cellStyle name="Normal 2 3 2 7 6" xfId="7784"/>
    <cellStyle name="Normal 2 3 2 7_Plan3" xfId="7197"/>
    <cellStyle name="Normal 2 3 2 8" xfId="2021"/>
    <cellStyle name="Normal 2 3 2 8 2" xfId="2022"/>
    <cellStyle name="Normal 2 3 2 8 2 2" xfId="3435"/>
    <cellStyle name="Normal 2 3 2 8 2 2 2" xfId="5901"/>
    <cellStyle name="Normal 2 3 2 8 2 2 2 2" xfId="11391"/>
    <cellStyle name="Normal 2 3 2 8 2 2 3" xfId="8925"/>
    <cellStyle name="Normal 2 3 2 8 2 3" xfId="4258"/>
    <cellStyle name="Normal 2 3 2 8 2 3 2" xfId="6724"/>
    <cellStyle name="Normal 2 3 2 8 2 3 2 2" xfId="12214"/>
    <cellStyle name="Normal 2 3 2 8 2 3 3" xfId="9748"/>
    <cellStyle name="Normal 2 3 2 8 2 4" xfId="5079"/>
    <cellStyle name="Normal 2 3 2 8 2 4 2" xfId="10569"/>
    <cellStyle name="Normal 2 3 2 8 2 5" xfId="7787"/>
    <cellStyle name="Normal 2 3 2 8 3" xfId="3031"/>
    <cellStyle name="Normal 2 3 2 8 3 2" xfId="5497"/>
    <cellStyle name="Normal 2 3 2 8 3 2 2" xfId="10987"/>
    <cellStyle name="Normal 2 3 2 8 3 3" xfId="8521"/>
    <cellStyle name="Normal 2 3 2 8 4" xfId="3854"/>
    <cellStyle name="Normal 2 3 2 8 4 2" xfId="6320"/>
    <cellStyle name="Normal 2 3 2 8 4 2 2" xfId="11810"/>
    <cellStyle name="Normal 2 3 2 8 4 3" xfId="9344"/>
    <cellStyle name="Normal 2 3 2 8 5" xfId="4675"/>
    <cellStyle name="Normal 2 3 2 8 5 2" xfId="10165"/>
    <cellStyle name="Normal 2 3 2 8 6" xfId="7786"/>
    <cellStyle name="Normal 2 3 2 9" xfId="2023"/>
    <cellStyle name="Normal 2 3 2 9 2" xfId="3300"/>
    <cellStyle name="Normal 2 3 2 9 2 2" xfId="5766"/>
    <cellStyle name="Normal 2 3 2 9 2 2 2" xfId="11256"/>
    <cellStyle name="Normal 2 3 2 9 2 3" xfId="8790"/>
    <cellStyle name="Normal 2 3 2 9 3" xfId="4123"/>
    <cellStyle name="Normal 2 3 2 9 3 2" xfId="6589"/>
    <cellStyle name="Normal 2 3 2 9 3 2 2" xfId="12079"/>
    <cellStyle name="Normal 2 3 2 9 3 3" xfId="9613"/>
    <cellStyle name="Normal 2 3 2 9 4" xfId="4944"/>
    <cellStyle name="Normal 2 3 2 9 4 2" xfId="10434"/>
    <cellStyle name="Normal 2 3 2 9 5" xfId="7788"/>
    <cellStyle name="Normal 2 3 2_Plan3" xfId="7082"/>
    <cellStyle name="Normal 2 3 3" xfId="429"/>
    <cellStyle name="Normal 2 3 3 10" xfId="3723"/>
    <cellStyle name="Normal 2 3 3 10 2" xfId="6189"/>
    <cellStyle name="Normal 2 3 3 10 2 2" xfId="11679"/>
    <cellStyle name="Normal 2 3 3 10 3" xfId="9213"/>
    <cellStyle name="Normal 2 3 3 11" xfId="4545"/>
    <cellStyle name="Normal 2 3 3 11 2" xfId="10035"/>
    <cellStyle name="Normal 2 3 3 12" xfId="2024"/>
    <cellStyle name="Normal 2 3 3 12 2" xfId="7789"/>
    <cellStyle name="Normal 2 3 3 13" xfId="12653"/>
    <cellStyle name="Normal 2 3 3 2" xfId="2025"/>
    <cellStyle name="Normal 2 3 3 2 10" xfId="7790"/>
    <cellStyle name="Normal 2 3 3 2 2" xfId="2026"/>
    <cellStyle name="Normal 2 3 3 2 2 2" xfId="2027"/>
    <cellStyle name="Normal 2 3 3 2 2 2 2" xfId="2028"/>
    <cellStyle name="Normal 2 3 3 2 2 2 2 2" xfId="3548"/>
    <cellStyle name="Normal 2 3 3 2 2 2 2 2 2" xfId="6014"/>
    <cellStyle name="Normal 2 3 3 2 2 2 2 2 2 2" xfId="11504"/>
    <cellStyle name="Normal 2 3 3 2 2 2 2 2 3" xfId="9038"/>
    <cellStyle name="Normal 2 3 3 2 2 2 2 3" xfId="4371"/>
    <cellStyle name="Normal 2 3 3 2 2 2 2 3 2" xfId="6837"/>
    <cellStyle name="Normal 2 3 3 2 2 2 2 3 2 2" xfId="12327"/>
    <cellStyle name="Normal 2 3 3 2 2 2 2 3 3" xfId="9861"/>
    <cellStyle name="Normal 2 3 3 2 2 2 2 4" xfId="5192"/>
    <cellStyle name="Normal 2 3 3 2 2 2 2 4 2" xfId="10682"/>
    <cellStyle name="Normal 2 3 3 2 2 2 2 5" xfId="7793"/>
    <cellStyle name="Normal 2 3 3 2 2 2 3" xfId="3144"/>
    <cellStyle name="Normal 2 3 3 2 2 2 3 2" xfId="5610"/>
    <cellStyle name="Normal 2 3 3 2 2 2 3 2 2" xfId="11100"/>
    <cellStyle name="Normal 2 3 3 2 2 2 3 3" xfId="8634"/>
    <cellStyle name="Normal 2 3 3 2 2 2 4" xfId="3967"/>
    <cellStyle name="Normal 2 3 3 2 2 2 4 2" xfId="6433"/>
    <cellStyle name="Normal 2 3 3 2 2 2 4 2 2" xfId="11923"/>
    <cellStyle name="Normal 2 3 3 2 2 2 4 3" xfId="9457"/>
    <cellStyle name="Normal 2 3 3 2 2 2 5" xfId="4788"/>
    <cellStyle name="Normal 2 3 3 2 2 2 5 2" xfId="10278"/>
    <cellStyle name="Normal 2 3 3 2 2 2 6" xfId="7792"/>
    <cellStyle name="Normal 2 3 3 2 2 2_Plan3" xfId="7027"/>
    <cellStyle name="Normal 2 3 3 2 2 3" xfId="2029"/>
    <cellStyle name="Normal 2 3 3 2 2 3 2" xfId="2030"/>
    <cellStyle name="Normal 2 3 3 2 2 3 2 2" xfId="3619"/>
    <cellStyle name="Normal 2 3 3 2 2 3 2 2 2" xfId="6085"/>
    <cellStyle name="Normal 2 3 3 2 2 3 2 2 2 2" xfId="11575"/>
    <cellStyle name="Normal 2 3 3 2 2 3 2 2 3" xfId="9109"/>
    <cellStyle name="Normal 2 3 3 2 2 3 2 3" xfId="4442"/>
    <cellStyle name="Normal 2 3 3 2 2 3 2 3 2" xfId="6908"/>
    <cellStyle name="Normal 2 3 3 2 2 3 2 3 2 2" xfId="12398"/>
    <cellStyle name="Normal 2 3 3 2 2 3 2 3 3" xfId="9932"/>
    <cellStyle name="Normal 2 3 3 2 2 3 2 4" xfId="5263"/>
    <cellStyle name="Normal 2 3 3 2 2 3 2 4 2" xfId="10753"/>
    <cellStyle name="Normal 2 3 3 2 2 3 2 5" xfId="7795"/>
    <cellStyle name="Normal 2 3 3 2 2 3 3" xfId="3215"/>
    <cellStyle name="Normal 2 3 3 2 2 3 3 2" xfId="5681"/>
    <cellStyle name="Normal 2 3 3 2 2 3 3 2 2" xfId="11171"/>
    <cellStyle name="Normal 2 3 3 2 2 3 3 3" xfId="8705"/>
    <cellStyle name="Normal 2 3 3 2 2 3 4" xfId="4038"/>
    <cellStyle name="Normal 2 3 3 2 2 3 4 2" xfId="6504"/>
    <cellStyle name="Normal 2 3 3 2 2 3 4 2 2" xfId="11994"/>
    <cellStyle name="Normal 2 3 3 2 2 3 4 3" xfId="9528"/>
    <cellStyle name="Normal 2 3 3 2 2 3 5" xfId="4859"/>
    <cellStyle name="Normal 2 3 3 2 2 3 5 2" xfId="10349"/>
    <cellStyle name="Normal 2 3 3 2 2 3 6" xfId="7794"/>
    <cellStyle name="Normal 2 3 3 2 2 3_Plan3" xfId="7106"/>
    <cellStyle name="Normal 2 3 3 2 2 4" xfId="2031"/>
    <cellStyle name="Normal 2 3 3 2 2 4 2" xfId="2032"/>
    <cellStyle name="Normal 2 3 3 2 2 4 2 2" xfId="3651"/>
    <cellStyle name="Normal 2 3 3 2 2 4 2 2 2" xfId="6117"/>
    <cellStyle name="Normal 2 3 3 2 2 4 2 2 2 2" xfId="11607"/>
    <cellStyle name="Normal 2 3 3 2 2 4 2 2 3" xfId="9141"/>
    <cellStyle name="Normal 2 3 3 2 2 4 2 3" xfId="4474"/>
    <cellStyle name="Normal 2 3 3 2 2 4 2 3 2" xfId="6940"/>
    <cellStyle name="Normal 2 3 3 2 2 4 2 3 2 2" xfId="12430"/>
    <cellStyle name="Normal 2 3 3 2 2 4 2 3 3" xfId="9964"/>
    <cellStyle name="Normal 2 3 3 2 2 4 2 4" xfId="5295"/>
    <cellStyle name="Normal 2 3 3 2 2 4 2 4 2" xfId="10785"/>
    <cellStyle name="Normal 2 3 3 2 2 4 2 5" xfId="7797"/>
    <cellStyle name="Normal 2 3 3 2 2 4 3" xfId="3247"/>
    <cellStyle name="Normal 2 3 3 2 2 4 3 2" xfId="5713"/>
    <cellStyle name="Normal 2 3 3 2 2 4 3 2 2" xfId="11203"/>
    <cellStyle name="Normal 2 3 3 2 2 4 3 3" xfId="8737"/>
    <cellStyle name="Normal 2 3 3 2 2 4 4" xfId="4070"/>
    <cellStyle name="Normal 2 3 3 2 2 4 4 2" xfId="6536"/>
    <cellStyle name="Normal 2 3 3 2 2 4 4 2 2" xfId="12026"/>
    <cellStyle name="Normal 2 3 3 2 2 4 4 3" xfId="9560"/>
    <cellStyle name="Normal 2 3 3 2 2 4 5" xfId="4891"/>
    <cellStyle name="Normal 2 3 3 2 2 4 5 2" xfId="10381"/>
    <cellStyle name="Normal 2 3 3 2 2 4 6" xfId="7796"/>
    <cellStyle name="Normal 2 3 3 2 2 5" xfId="2033"/>
    <cellStyle name="Normal 2 3 3 2 2 5 2" xfId="3351"/>
    <cellStyle name="Normal 2 3 3 2 2 5 2 2" xfId="5817"/>
    <cellStyle name="Normal 2 3 3 2 2 5 2 2 2" xfId="11307"/>
    <cellStyle name="Normal 2 3 3 2 2 5 2 3" xfId="8841"/>
    <cellStyle name="Normal 2 3 3 2 2 5 3" xfId="4174"/>
    <cellStyle name="Normal 2 3 3 2 2 5 3 2" xfId="6640"/>
    <cellStyle name="Normal 2 3 3 2 2 5 3 2 2" xfId="12130"/>
    <cellStyle name="Normal 2 3 3 2 2 5 3 3" xfId="9664"/>
    <cellStyle name="Normal 2 3 3 2 2 5 4" xfId="4995"/>
    <cellStyle name="Normal 2 3 3 2 2 5 4 2" xfId="10485"/>
    <cellStyle name="Normal 2 3 3 2 2 5 5" xfId="7798"/>
    <cellStyle name="Normal 2 3 3 2 2 6" xfId="2947"/>
    <cellStyle name="Normal 2 3 3 2 2 6 2" xfId="5413"/>
    <cellStyle name="Normal 2 3 3 2 2 6 2 2" xfId="10903"/>
    <cellStyle name="Normal 2 3 3 2 2 6 3" xfId="8437"/>
    <cellStyle name="Normal 2 3 3 2 2 7" xfId="3770"/>
    <cellStyle name="Normal 2 3 3 2 2 7 2" xfId="6236"/>
    <cellStyle name="Normal 2 3 3 2 2 7 2 2" xfId="11726"/>
    <cellStyle name="Normal 2 3 3 2 2 7 3" xfId="9260"/>
    <cellStyle name="Normal 2 3 3 2 2 8" xfId="4591"/>
    <cellStyle name="Normal 2 3 3 2 2 8 2" xfId="10081"/>
    <cellStyle name="Normal 2 3 3 2 2 9" xfId="7791"/>
    <cellStyle name="Normal 2 3 3 2 2_Plan3" xfId="7028"/>
    <cellStyle name="Normal 2 3 3 2 3" xfId="2034"/>
    <cellStyle name="Normal 2 3 3 2 3 2" xfId="2035"/>
    <cellStyle name="Normal 2 3 3 2 3 2 2" xfId="3491"/>
    <cellStyle name="Normal 2 3 3 2 3 2 2 2" xfId="5957"/>
    <cellStyle name="Normal 2 3 3 2 3 2 2 2 2" xfId="11447"/>
    <cellStyle name="Normal 2 3 3 2 3 2 2 3" xfId="8981"/>
    <cellStyle name="Normal 2 3 3 2 3 2 3" xfId="4314"/>
    <cellStyle name="Normal 2 3 3 2 3 2 3 2" xfId="6780"/>
    <cellStyle name="Normal 2 3 3 2 3 2 3 2 2" xfId="12270"/>
    <cellStyle name="Normal 2 3 3 2 3 2 3 3" xfId="9804"/>
    <cellStyle name="Normal 2 3 3 2 3 2 4" xfId="5135"/>
    <cellStyle name="Normal 2 3 3 2 3 2 4 2" xfId="10625"/>
    <cellStyle name="Normal 2 3 3 2 3 2 5" xfId="7800"/>
    <cellStyle name="Normal 2 3 3 2 3 3" xfId="3087"/>
    <cellStyle name="Normal 2 3 3 2 3 3 2" xfId="5553"/>
    <cellStyle name="Normal 2 3 3 2 3 3 2 2" xfId="11043"/>
    <cellStyle name="Normal 2 3 3 2 3 3 3" xfId="8577"/>
    <cellStyle name="Normal 2 3 3 2 3 4" xfId="3910"/>
    <cellStyle name="Normal 2 3 3 2 3 4 2" xfId="6376"/>
    <cellStyle name="Normal 2 3 3 2 3 4 2 2" xfId="11866"/>
    <cellStyle name="Normal 2 3 3 2 3 4 3" xfId="9400"/>
    <cellStyle name="Normal 2 3 3 2 3 5" xfId="4731"/>
    <cellStyle name="Normal 2 3 3 2 3 5 2" xfId="10221"/>
    <cellStyle name="Normal 2 3 3 2 3 6" xfId="7799"/>
    <cellStyle name="Normal 2 3 3 2 3_Plan3" xfId="7003"/>
    <cellStyle name="Normal 2 3 3 2 4" xfId="2036"/>
    <cellStyle name="Normal 2 3 3 2 4 2" xfId="2037"/>
    <cellStyle name="Normal 2 3 3 2 4 2 2" xfId="3372"/>
    <cellStyle name="Normal 2 3 3 2 4 2 2 2" xfId="5838"/>
    <cellStyle name="Normal 2 3 3 2 4 2 2 2 2" xfId="11328"/>
    <cellStyle name="Normal 2 3 3 2 4 2 2 3" xfId="8862"/>
    <cellStyle name="Normal 2 3 3 2 4 2 3" xfId="4195"/>
    <cellStyle name="Normal 2 3 3 2 4 2 3 2" xfId="6661"/>
    <cellStyle name="Normal 2 3 3 2 4 2 3 2 2" xfId="12151"/>
    <cellStyle name="Normal 2 3 3 2 4 2 3 3" xfId="9685"/>
    <cellStyle name="Normal 2 3 3 2 4 2 4" xfId="5016"/>
    <cellStyle name="Normal 2 3 3 2 4 2 4 2" xfId="10506"/>
    <cellStyle name="Normal 2 3 3 2 4 2 5" xfId="7802"/>
    <cellStyle name="Normal 2 3 3 2 4 3" xfId="2968"/>
    <cellStyle name="Normal 2 3 3 2 4 3 2" xfId="5434"/>
    <cellStyle name="Normal 2 3 3 2 4 3 2 2" xfId="10924"/>
    <cellStyle name="Normal 2 3 3 2 4 3 3" xfId="8458"/>
    <cellStyle name="Normal 2 3 3 2 4 4" xfId="3791"/>
    <cellStyle name="Normal 2 3 3 2 4 4 2" xfId="6257"/>
    <cellStyle name="Normal 2 3 3 2 4 4 2 2" xfId="11747"/>
    <cellStyle name="Normal 2 3 3 2 4 4 3" xfId="9281"/>
    <cellStyle name="Normal 2 3 3 2 4 5" xfId="4612"/>
    <cellStyle name="Normal 2 3 3 2 4 5 2" xfId="10102"/>
    <cellStyle name="Normal 2 3 3 2 4 6" xfId="7801"/>
    <cellStyle name="Normal 2 3 3 2 4_Plan3" xfId="7080"/>
    <cellStyle name="Normal 2 3 3 2 5" xfId="2038"/>
    <cellStyle name="Normal 2 3 3 2 5 2" xfId="2039"/>
    <cellStyle name="Normal 2 3 3 2 5 2 2" xfId="3439"/>
    <cellStyle name="Normal 2 3 3 2 5 2 2 2" xfId="5905"/>
    <cellStyle name="Normal 2 3 3 2 5 2 2 2 2" xfId="11395"/>
    <cellStyle name="Normal 2 3 3 2 5 2 2 3" xfId="8929"/>
    <cellStyle name="Normal 2 3 3 2 5 2 3" xfId="4262"/>
    <cellStyle name="Normal 2 3 3 2 5 2 3 2" xfId="6728"/>
    <cellStyle name="Normal 2 3 3 2 5 2 3 2 2" xfId="12218"/>
    <cellStyle name="Normal 2 3 3 2 5 2 3 3" xfId="9752"/>
    <cellStyle name="Normal 2 3 3 2 5 2 4" xfId="5083"/>
    <cellStyle name="Normal 2 3 3 2 5 2 4 2" xfId="10573"/>
    <cellStyle name="Normal 2 3 3 2 5 2 5" xfId="7804"/>
    <cellStyle name="Normal 2 3 3 2 5 3" xfId="3035"/>
    <cellStyle name="Normal 2 3 3 2 5 3 2" xfId="5501"/>
    <cellStyle name="Normal 2 3 3 2 5 3 2 2" xfId="10991"/>
    <cellStyle name="Normal 2 3 3 2 5 3 3" xfId="8525"/>
    <cellStyle name="Normal 2 3 3 2 5 4" xfId="3858"/>
    <cellStyle name="Normal 2 3 3 2 5 4 2" xfId="6324"/>
    <cellStyle name="Normal 2 3 3 2 5 4 2 2" xfId="11814"/>
    <cellStyle name="Normal 2 3 3 2 5 4 3" xfId="9348"/>
    <cellStyle name="Normal 2 3 3 2 5 5" xfId="4679"/>
    <cellStyle name="Normal 2 3 3 2 5 5 2" xfId="10169"/>
    <cellStyle name="Normal 2 3 3 2 5 6" xfId="7803"/>
    <cellStyle name="Normal 2 3 3 2 6" xfId="2040"/>
    <cellStyle name="Normal 2 3 3 2 6 2" xfId="3305"/>
    <cellStyle name="Normal 2 3 3 2 6 2 2" xfId="5771"/>
    <cellStyle name="Normal 2 3 3 2 6 2 2 2" xfId="11261"/>
    <cellStyle name="Normal 2 3 3 2 6 2 3" xfId="8795"/>
    <cellStyle name="Normal 2 3 3 2 6 3" xfId="4128"/>
    <cellStyle name="Normal 2 3 3 2 6 3 2" xfId="6594"/>
    <cellStyle name="Normal 2 3 3 2 6 3 2 2" xfId="12084"/>
    <cellStyle name="Normal 2 3 3 2 6 3 3" xfId="9618"/>
    <cellStyle name="Normal 2 3 3 2 6 4" xfId="4949"/>
    <cellStyle name="Normal 2 3 3 2 6 4 2" xfId="10439"/>
    <cellStyle name="Normal 2 3 3 2 6 5" xfId="7805"/>
    <cellStyle name="Normal 2 3 3 2 7" xfId="2902"/>
    <cellStyle name="Normal 2 3 3 2 7 2" xfId="5368"/>
    <cellStyle name="Normal 2 3 3 2 7 2 2" xfId="10858"/>
    <cellStyle name="Normal 2 3 3 2 7 3" xfId="8392"/>
    <cellStyle name="Normal 2 3 3 2 8" xfId="3724"/>
    <cellStyle name="Normal 2 3 3 2 8 2" xfId="6190"/>
    <cellStyle name="Normal 2 3 3 2 8 2 2" xfId="11680"/>
    <cellStyle name="Normal 2 3 3 2 8 3" xfId="9214"/>
    <cellStyle name="Normal 2 3 3 2 9" xfId="4546"/>
    <cellStyle name="Normal 2 3 3 2 9 2" xfId="10036"/>
    <cellStyle name="Normal 2 3 3 2_Plan3" xfId="7196"/>
    <cellStyle name="Normal 2 3 3 3" xfId="2041"/>
    <cellStyle name="Normal 2 3 3 3 10" xfId="7806"/>
    <cellStyle name="Normal 2 3 3 3 2" xfId="2042"/>
    <cellStyle name="Normal 2 3 3 3 2 2" xfId="2043"/>
    <cellStyle name="Normal 2 3 3 3 2 2 2" xfId="2044"/>
    <cellStyle name="Normal 2 3 3 3 2 2 2 2" xfId="3549"/>
    <cellStyle name="Normal 2 3 3 3 2 2 2 2 2" xfId="6015"/>
    <cellStyle name="Normal 2 3 3 3 2 2 2 2 2 2" xfId="11505"/>
    <cellStyle name="Normal 2 3 3 3 2 2 2 2 3" xfId="9039"/>
    <cellStyle name="Normal 2 3 3 3 2 2 2 3" xfId="4372"/>
    <cellStyle name="Normal 2 3 3 3 2 2 2 3 2" xfId="6838"/>
    <cellStyle name="Normal 2 3 3 3 2 2 2 3 2 2" xfId="12328"/>
    <cellStyle name="Normal 2 3 3 3 2 2 2 3 3" xfId="9862"/>
    <cellStyle name="Normal 2 3 3 3 2 2 2 4" xfId="5193"/>
    <cellStyle name="Normal 2 3 3 3 2 2 2 4 2" xfId="10683"/>
    <cellStyle name="Normal 2 3 3 3 2 2 2 5" xfId="7809"/>
    <cellStyle name="Normal 2 3 3 3 2 2 3" xfId="3145"/>
    <cellStyle name="Normal 2 3 3 3 2 2 3 2" xfId="5611"/>
    <cellStyle name="Normal 2 3 3 3 2 2 3 2 2" xfId="11101"/>
    <cellStyle name="Normal 2 3 3 3 2 2 3 3" xfId="8635"/>
    <cellStyle name="Normal 2 3 3 3 2 2 4" xfId="3968"/>
    <cellStyle name="Normal 2 3 3 3 2 2 4 2" xfId="6434"/>
    <cellStyle name="Normal 2 3 3 3 2 2 4 2 2" xfId="11924"/>
    <cellStyle name="Normal 2 3 3 3 2 2 4 3" xfId="9458"/>
    <cellStyle name="Normal 2 3 3 3 2 2 5" xfId="4789"/>
    <cellStyle name="Normal 2 3 3 3 2 2 5 2" xfId="10279"/>
    <cellStyle name="Normal 2 3 3 3 2 2 6" xfId="7808"/>
    <cellStyle name="Normal 2 3 3 3 2 2_Plan3" xfId="7050"/>
    <cellStyle name="Normal 2 3 3 3 2 3" xfId="2045"/>
    <cellStyle name="Normal 2 3 3 3 2 3 2" xfId="2046"/>
    <cellStyle name="Normal 2 3 3 3 2 3 2 2" xfId="3620"/>
    <cellStyle name="Normal 2 3 3 3 2 3 2 2 2" xfId="6086"/>
    <cellStyle name="Normal 2 3 3 3 2 3 2 2 2 2" xfId="11576"/>
    <cellStyle name="Normal 2 3 3 3 2 3 2 2 3" xfId="9110"/>
    <cellStyle name="Normal 2 3 3 3 2 3 2 3" xfId="4443"/>
    <cellStyle name="Normal 2 3 3 3 2 3 2 3 2" xfId="6909"/>
    <cellStyle name="Normal 2 3 3 3 2 3 2 3 2 2" xfId="12399"/>
    <cellStyle name="Normal 2 3 3 3 2 3 2 3 3" xfId="9933"/>
    <cellStyle name="Normal 2 3 3 3 2 3 2 4" xfId="5264"/>
    <cellStyle name="Normal 2 3 3 3 2 3 2 4 2" xfId="10754"/>
    <cellStyle name="Normal 2 3 3 3 2 3 2 5" xfId="7811"/>
    <cellStyle name="Normal 2 3 3 3 2 3 3" xfId="3216"/>
    <cellStyle name="Normal 2 3 3 3 2 3 3 2" xfId="5682"/>
    <cellStyle name="Normal 2 3 3 3 2 3 3 2 2" xfId="11172"/>
    <cellStyle name="Normal 2 3 3 3 2 3 3 3" xfId="8706"/>
    <cellStyle name="Normal 2 3 3 3 2 3 4" xfId="4039"/>
    <cellStyle name="Normal 2 3 3 3 2 3 4 2" xfId="6505"/>
    <cellStyle name="Normal 2 3 3 3 2 3 4 2 2" xfId="11995"/>
    <cellStyle name="Normal 2 3 3 3 2 3 4 3" xfId="9529"/>
    <cellStyle name="Normal 2 3 3 3 2 3 5" xfId="4860"/>
    <cellStyle name="Normal 2 3 3 3 2 3 5 2" xfId="10350"/>
    <cellStyle name="Normal 2 3 3 3 2 3 6" xfId="7810"/>
    <cellStyle name="Normal 2 3 3 3 2 3_Plan3" xfId="7079"/>
    <cellStyle name="Normal 2 3 3 3 2 4" xfId="2047"/>
    <cellStyle name="Normal 2 3 3 3 2 4 2" xfId="2048"/>
    <cellStyle name="Normal 2 3 3 3 2 4 2 2" xfId="3652"/>
    <cellStyle name="Normal 2 3 3 3 2 4 2 2 2" xfId="6118"/>
    <cellStyle name="Normal 2 3 3 3 2 4 2 2 2 2" xfId="11608"/>
    <cellStyle name="Normal 2 3 3 3 2 4 2 2 3" xfId="9142"/>
    <cellStyle name="Normal 2 3 3 3 2 4 2 3" xfId="4475"/>
    <cellStyle name="Normal 2 3 3 3 2 4 2 3 2" xfId="6941"/>
    <cellStyle name="Normal 2 3 3 3 2 4 2 3 2 2" xfId="12431"/>
    <cellStyle name="Normal 2 3 3 3 2 4 2 3 3" xfId="9965"/>
    <cellStyle name="Normal 2 3 3 3 2 4 2 4" xfId="5296"/>
    <cellStyle name="Normal 2 3 3 3 2 4 2 4 2" xfId="10786"/>
    <cellStyle name="Normal 2 3 3 3 2 4 2 5" xfId="7813"/>
    <cellStyle name="Normal 2 3 3 3 2 4 3" xfId="3248"/>
    <cellStyle name="Normal 2 3 3 3 2 4 3 2" xfId="5714"/>
    <cellStyle name="Normal 2 3 3 3 2 4 3 2 2" xfId="11204"/>
    <cellStyle name="Normal 2 3 3 3 2 4 3 3" xfId="8738"/>
    <cellStyle name="Normal 2 3 3 3 2 4 4" xfId="4071"/>
    <cellStyle name="Normal 2 3 3 3 2 4 4 2" xfId="6537"/>
    <cellStyle name="Normal 2 3 3 3 2 4 4 2 2" xfId="12027"/>
    <cellStyle name="Normal 2 3 3 3 2 4 4 3" xfId="9561"/>
    <cellStyle name="Normal 2 3 3 3 2 4 5" xfId="4892"/>
    <cellStyle name="Normal 2 3 3 3 2 4 5 2" xfId="10382"/>
    <cellStyle name="Normal 2 3 3 3 2 4 6" xfId="7812"/>
    <cellStyle name="Normal 2 3 3 3 2 5" xfId="2049"/>
    <cellStyle name="Normal 2 3 3 3 2 5 2" xfId="3352"/>
    <cellStyle name="Normal 2 3 3 3 2 5 2 2" xfId="5818"/>
    <cellStyle name="Normal 2 3 3 3 2 5 2 2 2" xfId="11308"/>
    <cellStyle name="Normal 2 3 3 3 2 5 2 3" xfId="8842"/>
    <cellStyle name="Normal 2 3 3 3 2 5 3" xfId="4175"/>
    <cellStyle name="Normal 2 3 3 3 2 5 3 2" xfId="6641"/>
    <cellStyle name="Normal 2 3 3 3 2 5 3 2 2" xfId="12131"/>
    <cellStyle name="Normal 2 3 3 3 2 5 3 3" xfId="9665"/>
    <cellStyle name="Normal 2 3 3 3 2 5 4" xfId="4996"/>
    <cellStyle name="Normal 2 3 3 3 2 5 4 2" xfId="10486"/>
    <cellStyle name="Normal 2 3 3 3 2 5 5" xfId="7814"/>
    <cellStyle name="Normal 2 3 3 3 2 6" xfId="2948"/>
    <cellStyle name="Normal 2 3 3 3 2 6 2" xfId="5414"/>
    <cellStyle name="Normal 2 3 3 3 2 6 2 2" xfId="10904"/>
    <cellStyle name="Normal 2 3 3 3 2 6 3" xfId="8438"/>
    <cellStyle name="Normal 2 3 3 3 2 7" xfId="3771"/>
    <cellStyle name="Normal 2 3 3 3 2 7 2" xfId="6237"/>
    <cellStyle name="Normal 2 3 3 3 2 7 2 2" xfId="11727"/>
    <cellStyle name="Normal 2 3 3 3 2 7 3" xfId="9261"/>
    <cellStyle name="Normal 2 3 3 3 2 8" xfId="4592"/>
    <cellStyle name="Normal 2 3 3 3 2 8 2" xfId="10082"/>
    <cellStyle name="Normal 2 3 3 3 2 9" xfId="7807"/>
    <cellStyle name="Normal 2 3 3 3 2_Plan3" xfId="7220"/>
    <cellStyle name="Normal 2 3 3 3 3" xfId="2050"/>
    <cellStyle name="Normal 2 3 3 3 3 2" xfId="2051"/>
    <cellStyle name="Normal 2 3 3 3 3 2 2" xfId="3492"/>
    <cellStyle name="Normal 2 3 3 3 3 2 2 2" xfId="5958"/>
    <cellStyle name="Normal 2 3 3 3 3 2 2 2 2" xfId="11448"/>
    <cellStyle name="Normal 2 3 3 3 3 2 2 3" xfId="8982"/>
    <cellStyle name="Normal 2 3 3 3 3 2 3" xfId="4315"/>
    <cellStyle name="Normal 2 3 3 3 3 2 3 2" xfId="6781"/>
    <cellStyle name="Normal 2 3 3 3 3 2 3 2 2" xfId="12271"/>
    <cellStyle name="Normal 2 3 3 3 3 2 3 3" xfId="9805"/>
    <cellStyle name="Normal 2 3 3 3 3 2 4" xfId="5136"/>
    <cellStyle name="Normal 2 3 3 3 3 2 4 2" xfId="10626"/>
    <cellStyle name="Normal 2 3 3 3 3 2 5" xfId="7816"/>
    <cellStyle name="Normal 2 3 3 3 3 3" xfId="3088"/>
    <cellStyle name="Normal 2 3 3 3 3 3 2" xfId="5554"/>
    <cellStyle name="Normal 2 3 3 3 3 3 2 2" xfId="11044"/>
    <cellStyle name="Normal 2 3 3 3 3 3 3" xfId="8578"/>
    <cellStyle name="Normal 2 3 3 3 3 4" xfId="3911"/>
    <cellStyle name="Normal 2 3 3 3 3 4 2" xfId="6377"/>
    <cellStyle name="Normal 2 3 3 3 3 4 2 2" xfId="11867"/>
    <cellStyle name="Normal 2 3 3 3 3 4 3" xfId="9401"/>
    <cellStyle name="Normal 2 3 3 3 3 5" xfId="4732"/>
    <cellStyle name="Normal 2 3 3 3 3 5 2" xfId="10222"/>
    <cellStyle name="Normal 2 3 3 3 3 6" xfId="7815"/>
    <cellStyle name="Normal 2 3 3 3 3_Plan3" xfId="7078"/>
    <cellStyle name="Normal 2 3 3 3 4" xfId="2052"/>
    <cellStyle name="Normal 2 3 3 3 4 2" xfId="2053"/>
    <cellStyle name="Normal 2 3 3 3 4 2 2" xfId="3431"/>
    <cellStyle name="Normal 2 3 3 3 4 2 2 2" xfId="5897"/>
    <cellStyle name="Normal 2 3 3 3 4 2 2 2 2" xfId="11387"/>
    <cellStyle name="Normal 2 3 3 3 4 2 2 3" xfId="8921"/>
    <cellStyle name="Normal 2 3 3 3 4 2 3" xfId="4254"/>
    <cellStyle name="Normal 2 3 3 3 4 2 3 2" xfId="6720"/>
    <cellStyle name="Normal 2 3 3 3 4 2 3 2 2" xfId="12210"/>
    <cellStyle name="Normal 2 3 3 3 4 2 3 3" xfId="9744"/>
    <cellStyle name="Normal 2 3 3 3 4 2 4" xfId="5075"/>
    <cellStyle name="Normal 2 3 3 3 4 2 4 2" xfId="10565"/>
    <cellStyle name="Normal 2 3 3 3 4 2 5" xfId="7818"/>
    <cellStyle name="Normal 2 3 3 3 4 3" xfId="3027"/>
    <cellStyle name="Normal 2 3 3 3 4 3 2" xfId="5493"/>
    <cellStyle name="Normal 2 3 3 3 4 3 2 2" xfId="10983"/>
    <cellStyle name="Normal 2 3 3 3 4 3 3" xfId="8517"/>
    <cellStyle name="Normal 2 3 3 3 4 4" xfId="3850"/>
    <cellStyle name="Normal 2 3 3 3 4 4 2" xfId="6316"/>
    <cellStyle name="Normal 2 3 3 3 4 4 2 2" xfId="11806"/>
    <cellStyle name="Normal 2 3 3 3 4 4 3" xfId="9340"/>
    <cellStyle name="Normal 2 3 3 3 4 5" xfId="4671"/>
    <cellStyle name="Normal 2 3 3 3 4 5 2" xfId="10161"/>
    <cellStyle name="Normal 2 3 3 3 4 6" xfId="7817"/>
    <cellStyle name="Normal 2 3 3 3 4_Plan3" xfId="7247"/>
    <cellStyle name="Normal 2 3 3 3 5" xfId="2054"/>
    <cellStyle name="Normal 2 3 3 3 5 2" xfId="2055"/>
    <cellStyle name="Normal 2 3 3 3 5 2 2" xfId="3576"/>
    <cellStyle name="Normal 2 3 3 3 5 2 2 2" xfId="6042"/>
    <cellStyle name="Normal 2 3 3 3 5 2 2 2 2" xfId="11532"/>
    <cellStyle name="Normal 2 3 3 3 5 2 2 3" xfId="9066"/>
    <cellStyle name="Normal 2 3 3 3 5 2 3" xfId="4399"/>
    <cellStyle name="Normal 2 3 3 3 5 2 3 2" xfId="6865"/>
    <cellStyle name="Normal 2 3 3 3 5 2 3 2 2" xfId="12355"/>
    <cellStyle name="Normal 2 3 3 3 5 2 3 3" xfId="9889"/>
    <cellStyle name="Normal 2 3 3 3 5 2 4" xfId="5220"/>
    <cellStyle name="Normal 2 3 3 3 5 2 4 2" xfId="10710"/>
    <cellStyle name="Normal 2 3 3 3 5 2 5" xfId="7820"/>
    <cellStyle name="Normal 2 3 3 3 5 3" xfId="3172"/>
    <cellStyle name="Normal 2 3 3 3 5 3 2" xfId="5638"/>
    <cellStyle name="Normal 2 3 3 3 5 3 2 2" xfId="11128"/>
    <cellStyle name="Normal 2 3 3 3 5 3 3" xfId="8662"/>
    <cellStyle name="Normal 2 3 3 3 5 4" xfId="3995"/>
    <cellStyle name="Normal 2 3 3 3 5 4 2" xfId="6461"/>
    <cellStyle name="Normal 2 3 3 3 5 4 2 2" xfId="11951"/>
    <cellStyle name="Normal 2 3 3 3 5 4 3" xfId="9485"/>
    <cellStyle name="Normal 2 3 3 3 5 5" xfId="4816"/>
    <cellStyle name="Normal 2 3 3 3 5 5 2" xfId="10306"/>
    <cellStyle name="Normal 2 3 3 3 5 6" xfId="7819"/>
    <cellStyle name="Normal 2 3 3 3 6" xfId="2056"/>
    <cellStyle name="Normal 2 3 3 3 6 2" xfId="3306"/>
    <cellStyle name="Normal 2 3 3 3 6 2 2" xfId="5772"/>
    <cellStyle name="Normal 2 3 3 3 6 2 2 2" xfId="11262"/>
    <cellStyle name="Normal 2 3 3 3 6 2 3" xfId="8796"/>
    <cellStyle name="Normal 2 3 3 3 6 3" xfId="4129"/>
    <cellStyle name="Normal 2 3 3 3 6 3 2" xfId="6595"/>
    <cellStyle name="Normal 2 3 3 3 6 3 2 2" xfId="12085"/>
    <cellStyle name="Normal 2 3 3 3 6 3 3" xfId="9619"/>
    <cellStyle name="Normal 2 3 3 3 6 4" xfId="4950"/>
    <cellStyle name="Normal 2 3 3 3 6 4 2" xfId="10440"/>
    <cellStyle name="Normal 2 3 3 3 6 5" xfId="7821"/>
    <cellStyle name="Normal 2 3 3 3 7" xfId="2903"/>
    <cellStyle name="Normal 2 3 3 3 7 2" xfId="5369"/>
    <cellStyle name="Normal 2 3 3 3 7 2 2" xfId="10859"/>
    <cellStyle name="Normal 2 3 3 3 7 3" xfId="8393"/>
    <cellStyle name="Normal 2 3 3 3 8" xfId="3725"/>
    <cellStyle name="Normal 2 3 3 3 8 2" xfId="6191"/>
    <cellStyle name="Normal 2 3 3 3 8 2 2" xfId="11681"/>
    <cellStyle name="Normal 2 3 3 3 8 3" xfId="9215"/>
    <cellStyle name="Normal 2 3 3 3 9" xfId="4547"/>
    <cellStyle name="Normal 2 3 3 3 9 2" xfId="10037"/>
    <cellStyle name="Normal 2 3 3 3_Plan3" xfId="7176"/>
    <cellStyle name="Normal 2 3 3 4" xfId="2057"/>
    <cellStyle name="Normal 2 3 3 4 2" xfId="2058"/>
    <cellStyle name="Normal 2 3 3 4 2 2" xfId="2059"/>
    <cellStyle name="Normal 2 3 3 4 2 2 2" xfId="3547"/>
    <cellStyle name="Normal 2 3 3 4 2 2 2 2" xfId="6013"/>
    <cellStyle name="Normal 2 3 3 4 2 2 2 2 2" xfId="11503"/>
    <cellStyle name="Normal 2 3 3 4 2 2 2 3" xfId="9037"/>
    <cellStyle name="Normal 2 3 3 4 2 2 3" xfId="4370"/>
    <cellStyle name="Normal 2 3 3 4 2 2 3 2" xfId="6836"/>
    <cellStyle name="Normal 2 3 3 4 2 2 3 2 2" xfId="12326"/>
    <cellStyle name="Normal 2 3 3 4 2 2 3 3" xfId="9860"/>
    <cellStyle name="Normal 2 3 3 4 2 2 4" xfId="5191"/>
    <cellStyle name="Normal 2 3 3 4 2 2 4 2" xfId="10681"/>
    <cellStyle name="Normal 2 3 3 4 2 2 5" xfId="7824"/>
    <cellStyle name="Normal 2 3 3 4 2 3" xfId="3143"/>
    <cellStyle name="Normal 2 3 3 4 2 3 2" xfId="5609"/>
    <cellStyle name="Normal 2 3 3 4 2 3 2 2" xfId="11099"/>
    <cellStyle name="Normal 2 3 3 4 2 3 3" xfId="8633"/>
    <cellStyle name="Normal 2 3 3 4 2 4" xfId="3966"/>
    <cellStyle name="Normal 2 3 3 4 2 4 2" xfId="6432"/>
    <cellStyle name="Normal 2 3 3 4 2 4 2 2" xfId="11922"/>
    <cellStyle name="Normal 2 3 3 4 2 4 3" xfId="9456"/>
    <cellStyle name="Normal 2 3 3 4 2 5" xfId="4787"/>
    <cellStyle name="Normal 2 3 3 4 2 5 2" xfId="10277"/>
    <cellStyle name="Normal 2 3 3 4 2 6" xfId="7823"/>
    <cellStyle name="Normal 2 3 3 4 2_Plan3" xfId="7049"/>
    <cellStyle name="Normal 2 3 3 4 3" xfId="2060"/>
    <cellStyle name="Normal 2 3 3 4 3 2" xfId="2061"/>
    <cellStyle name="Normal 2 3 3 4 3 2 2" xfId="3618"/>
    <cellStyle name="Normal 2 3 3 4 3 2 2 2" xfId="6084"/>
    <cellStyle name="Normal 2 3 3 4 3 2 2 2 2" xfId="11574"/>
    <cellStyle name="Normal 2 3 3 4 3 2 2 3" xfId="9108"/>
    <cellStyle name="Normal 2 3 3 4 3 2 3" xfId="4441"/>
    <cellStyle name="Normal 2 3 3 4 3 2 3 2" xfId="6907"/>
    <cellStyle name="Normal 2 3 3 4 3 2 3 2 2" xfId="12397"/>
    <cellStyle name="Normal 2 3 3 4 3 2 3 3" xfId="9931"/>
    <cellStyle name="Normal 2 3 3 4 3 2 4" xfId="5262"/>
    <cellStyle name="Normal 2 3 3 4 3 2 4 2" xfId="10752"/>
    <cellStyle name="Normal 2 3 3 4 3 2 5" xfId="7826"/>
    <cellStyle name="Normal 2 3 3 4 3 3" xfId="3214"/>
    <cellStyle name="Normal 2 3 3 4 3 3 2" xfId="5680"/>
    <cellStyle name="Normal 2 3 3 4 3 3 2 2" xfId="11170"/>
    <cellStyle name="Normal 2 3 3 4 3 3 3" xfId="8704"/>
    <cellStyle name="Normal 2 3 3 4 3 4" xfId="4037"/>
    <cellStyle name="Normal 2 3 3 4 3 4 2" xfId="6503"/>
    <cellStyle name="Normal 2 3 3 4 3 4 2 2" xfId="11993"/>
    <cellStyle name="Normal 2 3 3 4 3 4 3" xfId="9527"/>
    <cellStyle name="Normal 2 3 3 4 3 5" xfId="4858"/>
    <cellStyle name="Normal 2 3 3 4 3 5 2" xfId="10348"/>
    <cellStyle name="Normal 2 3 3 4 3 6" xfId="7825"/>
    <cellStyle name="Normal 2 3 3 4 3_Plan3" xfId="7195"/>
    <cellStyle name="Normal 2 3 3 4 4" xfId="2062"/>
    <cellStyle name="Normal 2 3 3 4 4 2" xfId="2063"/>
    <cellStyle name="Normal 2 3 3 4 4 2 2" xfId="3650"/>
    <cellStyle name="Normal 2 3 3 4 4 2 2 2" xfId="6116"/>
    <cellStyle name="Normal 2 3 3 4 4 2 2 2 2" xfId="11606"/>
    <cellStyle name="Normal 2 3 3 4 4 2 2 3" xfId="9140"/>
    <cellStyle name="Normal 2 3 3 4 4 2 3" xfId="4473"/>
    <cellStyle name="Normal 2 3 3 4 4 2 3 2" xfId="6939"/>
    <cellStyle name="Normal 2 3 3 4 4 2 3 2 2" xfId="12429"/>
    <cellStyle name="Normal 2 3 3 4 4 2 3 3" xfId="9963"/>
    <cellStyle name="Normal 2 3 3 4 4 2 4" xfId="5294"/>
    <cellStyle name="Normal 2 3 3 4 4 2 4 2" xfId="10784"/>
    <cellStyle name="Normal 2 3 3 4 4 2 5" xfId="7828"/>
    <cellStyle name="Normal 2 3 3 4 4 3" xfId="3246"/>
    <cellStyle name="Normal 2 3 3 4 4 3 2" xfId="5712"/>
    <cellStyle name="Normal 2 3 3 4 4 3 2 2" xfId="11202"/>
    <cellStyle name="Normal 2 3 3 4 4 3 3" xfId="8736"/>
    <cellStyle name="Normal 2 3 3 4 4 4" xfId="4069"/>
    <cellStyle name="Normal 2 3 3 4 4 4 2" xfId="6535"/>
    <cellStyle name="Normal 2 3 3 4 4 4 2 2" xfId="12025"/>
    <cellStyle name="Normal 2 3 3 4 4 4 3" xfId="9559"/>
    <cellStyle name="Normal 2 3 3 4 4 5" xfId="4890"/>
    <cellStyle name="Normal 2 3 3 4 4 5 2" xfId="10380"/>
    <cellStyle name="Normal 2 3 3 4 4 6" xfId="7827"/>
    <cellStyle name="Normal 2 3 3 4 5" xfId="2064"/>
    <cellStyle name="Normal 2 3 3 4 5 2" xfId="3350"/>
    <cellStyle name="Normal 2 3 3 4 5 2 2" xfId="5816"/>
    <cellStyle name="Normal 2 3 3 4 5 2 2 2" xfId="11306"/>
    <cellStyle name="Normal 2 3 3 4 5 2 3" xfId="8840"/>
    <cellStyle name="Normal 2 3 3 4 5 3" xfId="4173"/>
    <cellStyle name="Normal 2 3 3 4 5 3 2" xfId="6639"/>
    <cellStyle name="Normal 2 3 3 4 5 3 2 2" xfId="12129"/>
    <cellStyle name="Normal 2 3 3 4 5 3 3" xfId="9663"/>
    <cellStyle name="Normal 2 3 3 4 5 4" xfId="4994"/>
    <cellStyle name="Normal 2 3 3 4 5 4 2" xfId="10484"/>
    <cellStyle name="Normal 2 3 3 4 5 5" xfId="7829"/>
    <cellStyle name="Normal 2 3 3 4 6" xfId="2946"/>
    <cellStyle name="Normal 2 3 3 4 6 2" xfId="5412"/>
    <cellStyle name="Normal 2 3 3 4 6 2 2" xfId="10902"/>
    <cellStyle name="Normal 2 3 3 4 6 3" xfId="8436"/>
    <cellStyle name="Normal 2 3 3 4 7" xfId="3769"/>
    <cellStyle name="Normal 2 3 3 4 7 2" xfId="6235"/>
    <cellStyle name="Normal 2 3 3 4 7 2 2" xfId="11725"/>
    <cellStyle name="Normal 2 3 3 4 7 3" xfId="9259"/>
    <cellStyle name="Normal 2 3 3 4 8" xfId="4590"/>
    <cellStyle name="Normal 2 3 3 4 8 2" xfId="10080"/>
    <cellStyle name="Normal 2 3 3 4 9" xfId="7822"/>
    <cellStyle name="Normal 2 3 3 4_Plan3" xfId="7175"/>
    <cellStyle name="Normal 2 3 3 5" xfId="2065"/>
    <cellStyle name="Normal 2 3 3 5 2" xfId="2066"/>
    <cellStyle name="Normal 2 3 3 5 2 2" xfId="3490"/>
    <cellStyle name="Normal 2 3 3 5 2 2 2" xfId="5956"/>
    <cellStyle name="Normal 2 3 3 5 2 2 2 2" xfId="11446"/>
    <cellStyle name="Normal 2 3 3 5 2 2 3" xfId="8980"/>
    <cellStyle name="Normal 2 3 3 5 2 3" xfId="4313"/>
    <cellStyle name="Normal 2 3 3 5 2 3 2" xfId="6779"/>
    <cellStyle name="Normal 2 3 3 5 2 3 2 2" xfId="12269"/>
    <cellStyle name="Normal 2 3 3 5 2 3 3" xfId="9803"/>
    <cellStyle name="Normal 2 3 3 5 2 4" xfId="5134"/>
    <cellStyle name="Normal 2 3 3 5 2 4 2" xfId="10624"/>
    <cellStyle name="Normal 2 3 3 5 2 5" xfId="7831"/>
    <cellStyle name="Normal 2 3 3 5 3" xfId="3086"/>
    <cellStyle name="Normal 2 3 3 5 3 2" xfId="5552"/>
    <cellStyle name="Normal 2 3 3 5 3 2 2" xfId="11042"/>
    <cellStyle name="Normal 2 3 3 5 3 3" xfId="8576"/>
    <cellStyle name="Normal 2 3 3 5 4" xfId="3909"/>
    <cellStyle name="Normal 2 3 3 5 4 2" xfId="6375"/>
    <cellStyle name="Normal 2 3 3 5 4 2 2" xfId="11865"/>
    <cellStyle name="Normal 2 3 3 5 4 3" xfId="9399"/>
    <cellStyle name="Normal 2 3 3 5 5" xfId="4730"/>
    <cellStyle name="Normal 2 3 3 5 5 2" xfId="10220"/>
    <cellStyle name="Normal 2 3 3 5 6" xfId="7830"/>
    <cellStyle name="Normal 2 3 3 5_Plan3" xfId="7026"/>
    <cellStyle name="Normal 2 3 3 6" xfId="2067"/>
    <cellStyle name="Normal 2 3 3 6 2" xfId="2068"/>
    <cellStyle name="Normal 2 3 3 6 2 2" xfId="3499"/>
    <cellStyle name="Normal 2 3 3 6 2 2 2" xfId="5965"/>
    <cellStyle name="Normal 2 3 3 6 2 2 2 2" xfId="11455"/>
    <cellStyle name="Normal 2 3 3 6 2 2 3" xfId="8989"/>
    <cellStyle name="Normal 2 3 3 6 2 3" xfId="4322"/>
    <cellStyle name="Normal 2 3 3 6 2 3 2" xfId="6788"/>
    <cellStyle name="Normal 2 3 3 6 2 3 2 2" xfId="12278"/>
    <cellStyle name="Normal 2 3 3 6 2 3 3" xfId="9812"/>
    <cellStyle name="Normal 2 3 3 6 2 4" xfId="5143"/>
    <cellStyle name="Normal 2 3 3 6 2 4 2" xfId="10633"/>
    <cellStyle name="Normal 2 3 3 6 2 5" xfId="7833"/>
    <cellStyle name="Normal 2 3 3 6 3" xfId="3095"/>
    <cellStyle name="Normal 2 3 3 6 3 2" xfId="5561"/>
    <cellStyle name="Normal 2 3 3 6 3 2 2" xfId="11051"/>
    <cellStyle name="Normal 2 3 3 6 3 3" xfId="8585"/>
    <cellStyle name="Normal 2 3 3 6 4" xfId="3918"/>
    <cellStyle name="Normal 2 3 3 6 4 2" xfId="6384"/>
    <cellStyle name="Normal 2 3 3 6 4 2 2" xfId="11874"/>
    <cellStyle name="Normal 2 3 3 6 4 3" xfId="9408"/>
    <cellStyle name="Normal 2 3 3 6 5" xfId="4739"/>
    <cellStyle name="Normal 2 3 3 6 5 2" xfId="10229"/>
    <cellStyle name="Normal 2 3 3 6 6" xfId="7832"/>
    <cellStyle name="Normal 2 3 3 6_Plan3" xfId="7194"/>
    <cellStyle name="Normal 2 3 3 7" xfId="2069"/>
    <cellStyle name="Normal 2 3 3 7 2" xfId="2070"/>
    <cellStyle name="Normal 2 3 3 7 2 2" xfId="3384"/>
    <cellStyle name="Normal 2 3 3 7 2 2 2" xfId="5850"/>
    <cellStyle name="Normal 2 3 3 7 2 2 2 2" xfId="11340"/>
    <cellStyle name="Normal 2 3 3 7 2 2 3" xfId="8874"/>
    <cellStyle name="Normal 2 3 3 7 2 3" xfId="4207"/>
    <cellStyle name="Normal 2 3 3 7 2 3 2" xfId="6673"/>
    <cellStyle name="Normal 2 3 3 7 2 3 2 2" xfId="12163"/>
    <cellStyle name="Normal 2 3 3 7 2 3 3" xfId="9697"/>
    <cellStyle name="Normal 2 3 3 7 2 4" xfId="5028"/>
    <cellStyle name="Normal 2 3 3 7 2 4 2" xfId="10518"/>
    <cellStyle name="Normal 2 3 3 7 2 5" xfId="7835"/>
    <cellStyle name="Normal 2 3 3 7 3" xfId="2980"/>
    <cellStyle name="Normal 2 3 3 7 3 2" xfId="5446"/>
    <cellStyle name="Normal 2 3 3 7 3 2 2" xfId="10936"/>
    <cellStyle name="Normal 2 3 3 7 3 3" xfId="8470"/>
    <cellStyle name="Normal 2 3 3 7 4" xfId="3803"/>
    <cellStyle name="Normal 2 3 3 7 4 2" xfId="6269"/>
    <cellStyle name="Normal 2 3 3 7 4 2 2" xfId="11759"/>
    <cellStyle name="Normal 2 3 3 7 4 3" xfId="9293"/>
    <cellStyle name="Normal 2 3 3 7 5" xfId="4624"/>
    <cellStyle name="Normal 2 3 3 7 5 2" xfId="10114"/>
    <cellStyle name="Normal 2 3 3 7 6" xfId="7834"/>
    <cellStyle name="Normal 2 3 3 8" xfId="2071"/>
    <cellStyle name="Normal 2 3 3 8 2" xfId="3304"/>
    <cellStyle name="Normal 2 3 3 8 2 2" xfId="5770"/>
    <cellStyle name="Normal 2 3 3 8 2 2 2" xfId="11260"/>
    <cellStyle name="Normal 2 3 3 8 2 3" xfId="8794"/>
    <cellStyle name="Normal 2 3 3 8 3" xfId="4127"/>
    <cellStyle name="Normal 2 3 3 8 3 2" xfId="6593"/>
    <cellStyle name="Normal 2 3 3 8 3 2 2" xfId="12083"/>
    <cellStyle name="Normal 2 3 3 8 3 3" xfId="9617"/>
    <cellStyle name="Normal 2 3 3 8 4" xfId="4948"/>
    <cellStyle name="Normal 2 3 3 8 4 2" xfId="10438"/>
    <cellStyle name="Normal 2 3 3 8 5" xfId="7836"/>
    <cellStyle name="Normal 2 3 3 9" xfId="2901"/>
    <cellStyle name="Normal 2 3 3 9 2" xfId="5367"/>
    <cellStyle name="Normal 2 3 3 9 2 2" xfId="10857"/>
    <cellStyle name="Normal 2 3 3 9 3" xfId="8391"/>
    <cellStyle name="Normal 2 3 3_Plan3" xfId="7029"/>
    <cellStyle name="Normal 2 3 4" xfId="430"/>
    <cellStyle name="Normal 2 3 4 10" xfId="2072"/>
    <cellStyle name="Normal 2 3 4 10 2" xfId="7837"/>
    <cellStyle name="Normal 2 3 4 11" xfId="12654"/>
    <cellStyle name="Normal 2 3 4 2" xfId="2073"/>
    <cellStyle name="Normal 2 3 4 2 2" xfId="2074"/>
    <cellStyle name="Normal 2 3 4 2 2 2" xfId="2075"/>
    <cellStyle name="Normal 2 3 4 2 2 2 2" xfId="3550"/>
    <cellStyle name="Normal 2 3 4 2 2 2 2 2" xfId="6016"/>
    <cellStyle name="Normal 2 3 4 2 2 2 2 2 2" xfId="11506"/>
    <cellStyle name="Normal 2 3 4 2 2 2 2 3" xfId="9040"/>
    <cellStyle name="Normal 2 3 4 2 2 2 3" xfId="4373"/>
    <cellStyle name="Normal 2 3 4 2 2 2 3 2" xfId="6839"/>
    <cellStyle name="Normal 2 3 4 2 2 2 3 2 2" xfId="12329"/>
    <cellStyle name="Normal 2 3 4 2 2 2 3 3" xfId="9863"/>
    <cellStyle name="Normal 2 3 4 2 2 2 4" xfId="5194"/>
    <cellStyle name="Normal 2 3 4 2 2 2 4 2" xfId="10684"/>
    <cellStyle name="Normal 2 3 4 2 2 2 5" xfId="7840"/>
    <cellStyle name="Normal 2 3 4 2 2 3" xfId="3146"/>
    <cellStyle name="Normal 2 3 4 2 2 3 2" xfId="5612"/>
    <cellStyle name="Normal 2 3 4 2 2 3 2 2" xfId="11102"/>
    <cellStyle name="Normal 2 3 4 2 2 3 3" xfId="8636"/>
    <cellStyle name="Normal 2 3 4 2 2 4" xfId="3969"/>
    <cellStyle name="Normal 2 3 4 2 2 4 2" xfId="6435"/>
    <cellStyle name="Normal 2 3 4 2 2 4 2 2" xfId="11925"/>
    <cellStyle name="Normal 2 3 4 2 2 4 3" xfId="9459"/>
    <cellStyle name="Normal 2 3 4 2 2 5" xfId="4790"/>
    <cellStyle name="Normal 2 3 4 2 2 5 2" xfId="10280"/>
    <cellStyle name="Normal 2 3 4 2 2 6" xfId="7839"/>
    <cellStyle name="Normal 2 3 4 2 2_Plan3" xfId="7105"/>
    <cellStyle name="Normal 2 3 4 2 3" xfId="2076"/>
    <cellStyle name="Normal 2 3 4 2 3 2" xfId="2077"/>
    <cellStyle name="Normal 2 3 4 2 3 2 2" xfId="3621"/>
    <cellStyle name="Normal 2 3 4 2 3 2 2 2" xfId="6087"/>
    <cellStyle name="Normal 2 3 4 2 3 2 2 2 2" xfId="11577"/>
    <cellStyle name="Normal 2 3 4 2 3 2 2 3" xfId="9111"/>
    <cellStyle name="Normal 2 3 4 2 3 2 3" xfId="4444"/>
    <cellStyle name="Normal 2 3 4 2 3 2 3 2" xfId="6910"/>
    <cellStyle name="Normal 2 3 4 2 3 2 3 2 2" xfId="12400"/>
    <cellStyle name="Normal 2 3 4 2 3 2 3 3" xfId="9934"/>
    <cellStyle name="Normal 2 3 4 2 3 2 4" xfId="5265"/>
    <cellStyle name="Normal 2 3 4 2 3 2 4 2" xfId="10755"/>
    <cellStyle name="Normal 2 3 4 2 3 2 5" xfId="7842"/>
    <cellStyle name="Normal 2 3 4 2 3 3" xfId="3217"/>
    <cellStyle name="Normal 2 3 4 2 3 3 2" xfId="5683"/>
    <cellStyle name="Normal 2 3 4 2 3 3 2 2" xfId="11173"/>
    <cellStyle name="Normal 2 3 4 2 3 3 3" xfId="8707"/>
    <cellStyle name="Normal 2 3 4 2 3 4" xfId="4040"/>
    <cellStyle name="Normal 2 3 4 2 3 4 2" xfId="6506"/>
    <cellStyle name="Normal 2 3 4 2 3 4 2 2" xfId="11996"/>
    <cellStyle name="Normal 2 3 4 2 3 4 3" xfId="9530"/>
    <cellStyle name="Normal 2 3 4 2 3 5" xfId="4861"/>
    <cellStyle name="Normal 2 3 4 2 3 5 2" xfId="10351"/>
    <cellStyle name="Normal 2 3 4 2 3 6" xfId="7841"/>
    <cellStyle name="Normal 2 3 4 2 3_Plan3" xfId="7101"/>
    <cellStyle name="Normal 2 3 4 2 4" xfId="2078"/>
    <cellStyle name="Normal 2 3 4 2 4 2" xfId="2079"/>
    <cellStyle name="Normal 2 3 4 2 4 2 2" xfId="3653"/>
    <cellStyle name="Normal 2 3 4 2 4 2 2 2" xfId="6119"/>
    <cellStyle name="Normal 2 3 4 2 4 2 2 2 2" xfId="11609"/>
    <cellStyle name="Normal 2 3 4 2 4 2 2 3" xfId="9143"/>
    <cellStyle name="Normal 2 3 4 2 4 2 3" xfId="4476"/>
    <cellStyle name="Normal 2 3 4 2 4 2 3 2" xfId="6942"/>
    <cellStyle name="Normal 2 3 4 2 4 2 3 2 2" xfId="12432"/>
    <cellStyle name="Normal 2 3 4 2 4 2 3 3" xfId="9966"/>
    <cellStyle name="Normal 2 3 4 2 4 2 4" xfId="5297"/>
    <cellStyle name="Normal 2 3 4 2 4 2 4 2" xfId="10787"/>
    <cellStyle name="Normal 2 3 4 2 4 2 5" xfId="7844"/>
    <cellStyle name="Normal 2 3 4 2 4 3" xfId="3249"/>
    <cellStyle name="Normal 2 3 4 2 4 3 2" xfId="5715"/>
    <cellStyle name="Normal 2 3 4 2 4 3 2 2" xfId="11205"/>
    <cellStyle name="Normal 2 3 4 2 4 3 3" xfId="8739"/>
    <cellStyle name="Normal 2 3 4 2 4 4" xfId="4072"/>
    <cellStyle name="Normal 2 3 4 2 4 4 2" xfId="6538"/>
    <cellStyle name="Normal 2 3 4 2 4 4 2 2" xfId="12028"/>
    <cellStyle name="Normal 2 3 4 2 4 4 3" xfId="9562"/>
    <cellStyle name="Normal 2 3 4 2 4 5" xfId="4893"/>
    <cellStyle name="Normal 2 3 4 2 4 5 2" xfId="10383"/>
    <cellStyle name="Normal 2 3 4 2 4 6" xfId="7843"/>
    <cellStyle name="Normal 2 3 4 2 5" xfId="2080"/>
    <cellStyle name="Normal 2 3 4 2 5 2" xfId="3353"/>
    <cellStyle name="Normal 2 3 4 2 5 2 2" xfId="5819"/>
    <cellStyle name="Normal 2 3 4 2 5 2 2 2" xfId="11309"/>
    <cellStyle name="Normal 2 3 4 2 5 2 3" xfId="8843"/>
    <cellStyle name="Normal 2 3 4 2 5 3" xfId="4176"/>
    <cellStyle name="Normal 2 3 4 2 5 3 2" xfId="6642"/>
    <cellStyle name="Normal 2 3 4 2 5 3 2 2" xfId="12132"/>
    <cellStyle name="Normal 2 3 4 2 5 3 3" xfId="9666"/>
    <cellStyle name="Normal 2 3 4 2 5 4" xfId="4997"/>
    <cellStyle name="Normal 2 3 4 2 5 4 2" xfId="10487"/>
    <cellStyle name="Normal 2 3 4 2 5 5" xfId="7845"/>
    <cellStyle name="Normal 2 3 4 2 6" xfId="2949"/>
    <cellStyle name="Normal 2 3 4 2 6 2" xfId="5415"/>
    <cellStyle name="Normal 2 3 4 2 6 2 2" xfId="10905"/>
    <cellStyle name="Normal 2 3 4 2 6 3" xfId="8439"/>
    <cellStyle name="Normal 2 3 4 2 7" xfId="3772"/>
    <cellStyle name="Normal 2 3 4 2 7 2" xfId="6238"/>
    <cellStyle name="Normal 2 3 4 2 7 2 2" xfId="11728"/>
    <cellStyle name="Normal 2 3 4 2 7 3" xfId="9262"/>
    <cellStyle name="Normal 2 3 4 2 8" xfId="4593"/>
    <cellStyle name="Normal 2 3 4 2 8 2" xfId="10083"/>
    <cellStyle name="Normal 2 3 4 2 9" xfId="7838"/>
    <cellStyle name="Normal 2 3 4 2_Plan3" xfId="7036"/>
    <cellStyle name="Normal 2 3 4 3" xfId="2081"/>
    <cellStyle name="Normal 2 3 4 3 2" xfId="2082"/>
    <cellStyle name="Normal 2 3 4 3 2 2" xfId="3493"/>
    <cellStyle name="Normal 2 3 4 3 2 2 2" xfId="5959"/>
    <cellStyle name="Normal 2 3 4 3 2 2 2 2" xfId="11449"/>
    <cellStyle name="Normal 2 3 4 3 2 2 3" xfId="8983"/>
    <cellStyle name="Normal 2 3 4 3 2 3" xfId="4316"/>
    <cellStyle name="Normal 2 3 4 3 2 3 2" xfId="6782"/>
    <cellStyle name="Normal 2 3 4 3 2 3 2 2" xfId="12272"/>
    <cellStyle name="Normal 2 3 4 3 2 3 3" xfId="9806"/>
    <cellStyle name="Normal 2 3 4 3 2 4" xfId="5137"/>
    <cellStyle name="Normal 2 3 4 3 2 4 2" xfId="10627"/>
    <cellStyle name="Normal 2 3 4 3 2 5" xfId="7847"/>
    <cellStyle name="Normal 2 3 4 3 3" xfId="3089"/>
    <cellStyle name="Normal 2 3 4 3 3 2" xfId="5555"/>
    <cellStyle name="Normal 2 3 4 3 3 2 2" xfId="11045"/>
    <cellStyle name="Normal 2 3 4 3 3 3" xfId="8579"/>
    <cellStyle name="Normal 2 3 4 3 4" xfId="3912"/>
    <cellStyle name="Normal 2 3 4 3 4 2" xfId="6378"/>
    <cellStyle name="Normal 2 3 4 3 4 2 2" xfId="11868"/>
    <cellStyle name="Normal 2 3 4 3 4 3" xfId="9402"/>
    <cellStyle name="Normal 2 3 4 3 5" xfId="4733"/>
    <cellStyle name="Normal 2 3 4 3 5 2" xfId="10223"/>
    <cellStyle name="Normal 2 3 4 3 6" xfId="7846"/>
    <cellStyle name="Normal 2 3 4 3_Plan3" xfId="7097"/>
    <cellStyle name="Normal 2 3 4 4" xfId="2083"/>
    <cellStyle name="Normal 2 3 4 4 2" xfId="2084"/>
    <cellStyle name="Normal 2 3 4 4 2 2" xfId="3498"/>
    <cellStyle name="Normal 2 3 4 4 2 2 2" xfId="5964"/>
    <cellStyle name="Normal 2 3 4 4 2 2 2 2" xfId="11454"/>
    <cellStyle name="Normal 2 3 4 4 2 2 3" xfId="8988"/>
    <cellStyle name="Normal 2 3 4 4 2 3" xfId="4321"/>
    <cellStyle name="Normal 2 3 4 4 2 3 2" xfId="6787"/>
    <cellStyle name="Normal 2 3 4 4 2 3 2 2" xfId="12277"/>
    <cellStyle name="Normal 2 3 4 4 2 3 3" xfId="9811"/>
    <cellStyle name="Normal 2 3 4 4 2 4" xfId="5142"/>
    <cellStyle name="Normal 2 3 4 4 2 4 2" xfId="10632"/>
    <cellStyle name="Normal 2 3 4 4 2 5" xfId="7849"/>
    <cellStyle name="Normal 2 3 4 4 3" xfId="3094"/>
    <cellStyle name="Normal 2 3 4 4 3 2" xfId="5560"/>
    <cellStyle name="Normal 2 3 4 4 3 2 2" xfId="11050"/>
    <cellStyle name="Normal 2 3 4 4 3 3" xfId="8584"/>
    <cellStyle name="Normal 2 3 4 4 4" xfId="3917"/>
    <cellStyle name="Normal 2 3 4 4 4 2" xfId="6383"/>
    <cellStyle name="Normal 2 3 4 4 4 2 2" xfId="11873"/>
    <cellStyle name="Normal 2 3 4 4 4 3" xfId="9407"/>
    <cellStyle name="Normal 2 3 4 4 5" xfId="4738"/>
    <cellStyle name="Normal 2 3 4 4 5 2" xfId="10228"/>
    <cellStyle name="Normal 2 3 4 4 6" xfId="7848"/>
    <cellStyle name="Normal 2 3 4 4_Plan3" xfId="7077"/>
    <cellStyle name="Normal 2 3 4 5" xfId="2085"/>
    <cellStyle name="Normal 2 3 4 5 2" xfId="2086"/>
    <cellStyle name="Normal 2 3 4 5 2 2" xfId="3405"/>
    <cellStyle name="Normal 2 3 4 5 2 2 2" xfId="5871"/>
    <cellStyle name="Normal 2 3 4 5 2 2 2 2" xfId="11361"/>
    <cellStyle name="Normal 2 3 4 5 2 2 3" xfId="8895"/>
    <cellStyle name="Normal 2 3 4 5 2 3" xfId="4228"/>
    <cellStyle name="Normal 2 3 4 5 2 3 2" xfId="6694"/>
    <cellStyle name="Normal 2 3 4 5 2 3 2 2" xfId="12184"/>
    <cellStyle name="Normal 2 3 4 5 2 3 3" xfId="9718"/>
    <cellStyle name="Normal 2 3 4 5 2 4" xfId="5049"/>
    <cellStyle name="Normal 2 3 4 5 2 4 2" xfId="10539"/>
    <cellStyle name="Normal 2 3 4 5 2 5" xfId="7851"/>
    <cellStyle name="Normal 2 3 4 5 3" xfId="3001"/>
    <cellStyle name="Normal 2 3 4 5 3 2" xfId="5467"/>
    <cellStyle name="Normal 2 3 4 5 3 2 2" xfId="10957"/>
    <cellStyle name="Normal 2 3 4 5 3 3" xfId="8491"/>
    <cellStyle name="Normal 2 3 4 5 4" xfId="3824"/>
    <cellStyle name="Normal 2 3 4 5 4 2" xfId="6290"/>
    <cellStyle name="Normal 2 3 4 5 4 2 2" xfId="11780"/>
    <cellStyle name="Normal 2 3 4 5 4 3" xfId="9314"/>
    <cellStyle name="Normal 2 3 4 5 5" xfId="4645"/>
    <cellStyle name="Normal 2 3 4 5 5 2" xfId="10135"/>
    <cellStyle name="Normal 2 3 4 5 6" xfId="7850"/>
    <cellStyle name="Normal 2 3 4 6" xfId="2087"/>
    <cellStyle name="Normal 2 3 4 6 2" xfId="3307"/>
    <cellStyle name="Normal 2 3 4 6 2 2" xfId="5773"/>
    <cellStyle name="Normal 2 3 4 6 2 2 2" xfId="11263"/>
    <cellStyle name="Normal 2 3 4 6 2 3" xfId="8797"/>
    <cellStyle name="Normal 2 3 4 6 3" xfId="4130"/>
    <cellStyle name="Normal 2 3 4 6 3 2" xfId="6596"/>
    <cellStyle name="Normal 2 3 4 6 3 2 2" xfId="12086"/>
    <cellStyle name="Normal 2 3 4 6 3 3" xfId="9620"/>
    <cellStyle name="Normal 2 3 4 6 4" xfId="4951"/>
    <cellStyle name="Normal 2 3 4 6 4 2" xfId="10441"/>
    <cellStyle name="Normal 2 3 4 6 5" xfId="7852"/>
    <cellStyle name="Normal 2 3 4 7" xfId="2904"/>
    <cellStyle name="Normal 2 3 4 7 2" xfId="5370"/>
    <cellStyle name="Normal 2 3 4 7 2 2" xfId="10860"/>
    <cellStyle name="Normal 2 3 4 7 3" xfId="8394"/>
    <cellStyle name="Normal 2 3 4 8" xfId="3726"/>
    <cellStyle name="Normal 2 3 4 8 2" xfId="6192"/>
    <cellStyle name="Normal 2 3 4 8 2 2" xfId="11682"/>
    <cellStyle name="Normal 2 3 4 8 3" xfId="9216"/>
    <cellStyle name="Normal 2 3 4 9" xfId="4548"/>
    <cellStyle name="Normal 2 3 4 9 2" xfId="10038"/>
    <cellStyle name="Normal 2 3 4_Plan3" xfId="7025"/>
    <cellStyle name="Normal 2 3 5" xfId="2088"/>
    <cellStyle name="Normal 2 3 5 10" xfId="7853"/>
    <cellStyle name="Normal 2 3 5 11" xfId="12655"/>
    <cellStyle name="Normal 2 3 5 2" xfId="2089"/>
    <cellStyle name="Normal 2 3 5 2 2" xfId="2090"/>
    <cellStyle name="Normal 2 3 5 2 2 2" xfId="2091"/>
    <cellStyle name="Normal 2 3 5 2 2 2 2" xfId="3551"/>
    <cellStyle name="Normal 2 3 5 2 2 2 2 2" xfId="6017"/>
    <cellStyle name="Normal 2 3 5 2 2 2 2 2 2" xfId="11507"/>
    <cellStyle name="Normal 2 3 5 2 2 2 2 3" xfId="9041"/>
    <cellStyle name="Normal 2 3 5 2 2 2 3" xfId="4374"/>
    <cellStyle name="Normal 2 3 5 2 2 2 3 2" xfId="6840"/>
    <cellStyle name="Normal 2 3 5 2 2 2 3 2 2" xfId="12330"/>
    <cellStyle name="Normal 2 3 5 2 2 2 3 3" xfId="9864"/>
    <cellStyle name="Normal 2 3 5 2 2 2 4" xfId="5195"/>
    <cellStyle name="Normal 2 3 5 2 2 2 4 2" xfId="10685"/>
    <cellStyle name="Normal 2 3 5 2 2 2 5" xfId="7856"/>
    <cellStyle name="Normal 2 3 5 2 2 3" xfId="3147"/>
    <cellStyle name="Normal 2 3 5 2 2 3 2" xfId="5613"/>
    <cellStyle name="Normal 2 3 5 2 2 3 2 2" xfId="11103"/>
    <cellStyle name="Normal 2 3 5 2 2 3 3" xfId="8637"/>
    <cellStyle name="Normal 2 3 5 2 2 4" xfId="3970"/>
    <cellStyle name="Normal 2 3 5 2 2 4 2" xfId="6436"/>
    <cellStyle name="Normal 2 3 5 2 2 4 2 2" xfId="11926"/>
    <cellStyle name="Normal 2 3 5 2 2 4 3" xfId="9460"/>
    <cellStyle name="Normal 2 3 5 2 2 5" xfId="4791"/>
    <cellStyle name="Normal 2 3 5 2 2 5 2" xfId="10281"/>
    <cellStyle name="Normal 2 3 5 2 2 6" xfId="7855"/>
    <cellStyle name="Normal 2 3 5 2 2_Plan3" xfId="7231"/>
    <cellStyle name="Normal 2 3 5 2 3" xfId="2092"/>
    <cellStyle name="Normal 2 3 5 2 3 2" xfId="2093"/>
    <cellStyle name="Normal 2 3 5 2 3 2 2" xfId="3622"/>
    <cellStyle name="Normal 2 3 5 2 3 2 2 2" xfId="6088"/>
    <cellStyle name="Normal 2 3 5 2 3 2 2 2 2" xfId="11578"/>
    <cellStyle name="Normal 2 3 5 2 3 2 2 3" xfId="9112"/>
    <cellStyle name="Normal 2 3 5 2 3 2 3" xfId="4445"/>
    <cellStyle name="Normal 2 3 5 2 3 2 3 2" xfId="6911"/>
    <cellStyle name="Normal 2 3 5 2 3 2 3 2 2" xfId="12401"/>
    <cellStyle name="Normal 2 3 5 2 3 2 3 3" xfId="9935"/>
    <cellStyle name="Normal 2 3 5 2 3 2 4" xfId="5266"/>
    <cellStyle name="Normal 2 3 5 2 3 2 4 2" xfId="10756"/>
    <cellStyle name="Normal 2 3 5 2 3 2 5" xfId="7858"/>
    <cellStyle name="Normal 2 3 5 2 3 3" xfId="3218"/>
    <cellStyle name="Normal 2 3 5 2 3 3 2" xfId="5684"/>
    <cellStyle name="Normal 2 3 5 2 3 3 2 2" xfId="11174"/>
    <cellStyle name="Normal 2 3 5 2 3 3 3" xfId="8708"/>
    <cellStyle name="Normal 2 3 5 2 3 4" xfId="4041"/>
    <cellStyle name="Normal 2 3 5 2 3 4 2" xfId="6507"/>
    <cellStyle name="Normal 2 3 5 2 3 4 2 2" xfId="11997"/>
    <cellStyle name="Normal 2 3 5 2 3 4 3" xfId="9531"/>
    <cellStyle name="Normal 2 3 5 2 3 5" xfId="4862"/>
    <cellStyle name="Normal 2 3 5 2 3 5 2" xfId="10352"/>
    <cellStyle name="Normal 2 3 5 2 3 6" xfId="7857"/>
    <cellStyle name="Normal 2 3 5 2 3_Plan3" xfId="7023"/>
    <cellStyle name="Normal 2 3 5 2 4" xfId="2094"/>
    <cellStyle name="Normal 2 3 5 2 4 2" xfId="2095"/>
    <cellStyle name="Normal 2 3 5 2 4 2 2" xfId="3654"/>
    <cellStyle name="Normal 2 3 5 2 4 2 2 2" xfId="6120"/>
    <cellStyle name="Normal 2 3 5 2 4 2 2 2 2" xfId="11610"/>
    <cellStyle name="Normal 2 3 5 2 4 2 2 3" xfId="9144"/>
    <cellStyle name="Normal 2 3 5 2 4 2 3" xfId="4477"/>
    <cellStyle name="Normal 2 3 5 2 4 2 3 2" xfId="6943"/>
    <cellStyle name="Normal 2 3 5 2 4 2 3 2 2" xfId="12433"/>
    <cellStyle name="Normal 2 3 5 2 4 2 3 3" xfId="9967"/>
    <cellStyle name="Normal 2 3 5 2 4 2 4" xfId="5298"/>
    <cellStyle name="Normal 2 3 5 2 4 2 4 2" xfId="10788"/>
    <cellStyle name="Normal 2 3 5 2 4 2 5" xfId="7860"/>
    <cellStyle name="Normal 2 3 5 2 4 3" xfId="3250"/>
    <cellStyle name="Normal 2 3 5 2 4 3 2" xfId="5716"/>
    <cellStyle name="Normal 2 3 5 2 4 3 2 2" xfId="11206"/>
    <cellStyle name="Normal 2 3 5 2 4 3 3" xfId="8740"/>
    <cellStyle name="Normal 2 3 5 2 4 4" xfId="4073"/>
    <cellStyle name="Normal 2 3 5 2 4 4 2" xfId="6539"/>
    <cellStyle name="Normal 2 3 5 2 4 4 2 2" xfId="12029"/>
    <cellStyle name="Normal 2 3 5 2 4 4 3" xfId="9563"/>
    <cellStyle name="Normal 2 3 5 2 4 5" xfId="4894"/>
    <cellStyle name="Normal 2 3 5 2 4 5 2" xfId="10384"/>
    <cellStyle name="Normal 2 3 5 2 4 6" xfId="7859"/>
    <cellStyle name="Normal 2 3 5 2 5" xfId="2096"/>
    <cellStyle name="Normal 2 3 5 2 5 2" xfId="3354"/>
    <cellStyle name="Normal 2 3 5 2 5 2 2" xfId="5820"/>
    <cellStyle name="Normal 2 3 5 2 5 2 2 2" xfId="11310"/>
    <cellStyle name="Normal 2 3 5 2 5 2 3" xfId="8844"/>
    <cellStyle name="Normal 2 3 5 2 5 3" xfId="4177"/>
    <cellStyle name="Normal 2 3 5 2 5 3 2" xfId="6643"/>
    <cellStyle name="Normal 2 3 5 2 5 3 2 2" xfId="12133"/>
    <cellStyle name="Normal 2 3 5 2 5 3 3" xfId="9667"/>
    <cellStyle name="Normal 2 3 5 2 5 4" xfId="4998"/>
    <cellStyle name="Normal 2 3 5 2 5 4 2" xfId="10488"/>
    <cellStyle name="Normal 2 3 5 2 5 5" xfId="7861"/>
    <cellStyle name="Normal 2 3 5 2 6" xfId="2950"/>
    <cellStyle name="Normal 2 3 5 2 6 2" xfId="5416"/>
    <cellStyle name="Normal 2 3 5 2 6 2 2" xfId="10906"/>
    <cellStyle name="Normal 2 3 5 2 6 3" xfId="8440"/>
    <cellStyle name="Normal 2 3 5 2 7" xfId="3773"/>
    <cellStyle name="Normal 2 3 5 2 7 2" xfId="6239"/>
    <cellStyle name="Normal 2 3 5 2 7 2 2" xfId="11729"/>
    <cellStyle name="Normal 2 3 5 2 7 3" xfId="9263"/>
    <cellStyle name="Normal 2 3 5 2 8" xfId="4594"/>
    <cellStyle name="Normal 2 3 5 2 8 2" xfId="10084"/>
    <cellStyle name="Normal 2 3 5 2 9" xfId="7854"/>
    <cellStyle name="Normal 2 3 5 2_Plan3" xfId="7024"/>
    <cellStyle name="Normal 2 3 5 3" xfId="2097"/>
    <cellStyle name="Normal 2 3 5 3 2" xfId="2098"/>
    <cellStyle name="Normal 2 3 5 3 2 2" xfId="3494"/>
    <cellStyle name="Normal 2 3 5 3 2 2 2" xfId="5960"/>
    <cellStyle name="Normal 2 3 5 3 2 2 2 2" xfId="11450"/>
    <cellStyle name="Normal 2 3 5 3 2 2 3" xfId="8984"/>
    <cellStyle name="Normal 2 3 5 3 2 3" xfId="4317"/>
    <cellStyle name="Normal 2 3 5 3 2 3 2" xfId="6783"/>
    <cellStyle name="Normal 2 3 5 3 2 3 2 2" xfId="12273"/>
    <cellStyle name="Normal 2 3 5 3 2 3 3" xfId="9807"/>
    <cellStyle name="Normal 2 3 5 3 2 4" xfId="5138"/>
    <cellStyle name="Normal 2 3 5 3 2 4 2" xfId="10628"/>
    <cellStyle name="Normal 2 3 5 3 2 5" xfId="7863"/>
    <cellStyle name="Normal 2 3 5 3 3" xfId="3090"/>
    <cellStyle name="Normal 2 3 5 3 3 2" xfId="5556"/>
    <cellStyle name="Normal 2 3 5 3 3 2 2" xfId="11046"/>
    <cellStyle name="Normal 2 3 5 3 3 3" xfId="8580"/>
    <cellStyle name="Normal 2 3 5 3 4" xfId="3913"/>
    <cellStyle name="Normal 2 3 5 3 4 2" xfId="6379"/>
    <cellStyle name="Normal 2 3 5 3 4 2 2" xfId="11869"/>
    <cellStyle name="Normal 2 3 5 3 4 3" xfId="9403"/>
    <cellStyle name="Normal 2 3 5 3 5" xfId="4734"/>
    <cellStyle name="Normal 2 3 5 3 5 2" xfId="10224"/>
    <cellStyle name="Normal 2 3 5 3 6" xfId="7862"/>
    <cellStyle name="Normal 2 3 5 3_Plan3" xfId="7227"/>
    <cellStyle name="Normal 2 3 5 4" xfId="2099"/>
    <cellStyle name="Normal 2 3 5 4 2" xfId="2100"/>
    <cellStyle name="Normal 2 3 5 4 2 2" xfId="3371"/>
    <cellStyle name="Normal 2 3 5 4 2 2 2" xfId="5837"/>
    <cellStyle name="Normal 2 3 5 4 2 2 2 2" xfId="11327"/>
    <cellStyle name="Normal 2 3 5 4 2 2 3" xfId="8861"/>
    <cellStyle name="Normal 2 3 5 4 2 3" xfId="4194"/>
    <cellStyle name="Normal 2 3 5 4 2 3 2" xfId="6660"/>
    <cellStyle name="Normal 2 3 5 4 2 3 2 2" xfId="12150"/>
    <cellStyle name="Normal 2 3 5 4 2 3 3" xfId="9684"/>
    <cellStyle name="Normal 2 3 5 4 2 4" xfId="5015"/>
    <cellStyle name="Normal 2 3 5 4 2 4 2" xfId="10505"/>
    <cellStyle name="Normal 2 3 5 4 2 5" xfId="7865"/>
    <cellStyle name="Normal 2 3 5 4 3" xfId="2967"/>
    <cellStyle name="Normal 2 3 5 4 3 2" xfId="5433"/>
    <cellStyle name="Normal 2 3 5 4 3 2 2" xfId="10923"/>
    <cellStyle name="Normal 2 3 5 4 3 3" xfId="8457"/>
    <cellStyle name="Normal 2 3 5 4 4" xfId="3790"/>
    <cellStyle name="Normal 2 3 5 4 4 2" xfId="6256"/>
    <cellStyle name="Normal 2 3 5 4 4 2 2" xfId="11746"/>
    <cellStyle name="Normal 2 3 5 4 4 3" xfId="9280"/>
    <cellStyle name="Normal 2 3 5 4 5" xfId="4611"/>
    <cellStyle name="Normal 2 3 5 4 5 2" xfId="10101"/>
    <cellStyle name="Normal 2 3 5 4 6" xfId="7864"/>
    <cellStyle name="Normal 2 3 5 4_Plan3" xfId="7226"/>
    <cellStyle name="Normal 2 3 5 5" xfId="2101"/>
    <cellStyle name="Normal 2 3 5 5 2" xfId="2102"/>
    <cellStyle name="Normal 2 3 5 5 2 2" xfId="3394"/>
    <cellStyle name="Normal 2 3 5 5 2 2 2" xfId="5860"/>
    <cellStyle name="Normal 2 3 5 5 2 2 2 2" xfId="11350"/>
    <cellStyle name="Normal 2 3 5 5 2 2 3" xfId="8884"/>
    <cellStyle name="Normal 2 3 5 5 2 3" xfId="4217"/>
    <cellStyle name="Normal 2 3 5 5 2 3 2" xfId="6683"/>
    <cellStyle name="Normal 2 3 5 5 2 3 2 2" xfId="12173"/>
    <cellStyle name="Normal 2 3 5 5 2 3 3" xfId="9707"/>
    <cellStyle name="Normal 2 3 5 5 2 4" xfId="5038"/>
    <cellStyle name="Normal 2 3 5 5 2 4 2" xfId="10528"/>
    <cellStyle name="Normal 2 3 5 5 2 5" xfId="7867"/>
    <cellStyle name="Normal 2 3 5 5 3" xfId="2990"/>
    <cellStyle name="Normal 2 3 5 5 3 2" xfId="5456"/>
    <cellStyle name="Normal 2 3 5 5 3 2 2" xfId="10946"/>
    <cellStyle name="Normal 2 3 5 5 3 3" xfId="8480"/>
    <cellStyle name="Normal 2 3 5 5 4" xfId="3813"/>
    <cellStyle name="Normal 2 3 5 5 4 2" xfId="6279"/>
    <cellStyle name="Normal 2 3 5 5 4 2 2" xfId="11769"/>
    <cellStyle name="Normal 2 3 5 5 4 3" xfId="9303"/>
    <cellStyle name="Normal 2 3 5 5 5" xfId="4634"/>
    <cellStyle name="Normal 2 3 5 5 5 2" xfId="10124"/>
    <cellStyle name="Normal 2 3 5 5 6" xfId="7866"/>
    <cellStyle name="Normal 2 3 5 6" xfId="2103"/>
    <cellStyle name="Normal 2 3 5 6 2" xfId="3308"/>
    <cellStyle name="Normal 2 3 5 6 2 2" xfId="5774"/>
    <cellStyle name="Normal 2 3 5 6 2 2 2" xfId="11264"/>
    <cellStyle name="Normal 2 3 5 6 2 3" xfId="8798"/>
    <cellStyle name="Normal 2 3 5 6 3" xfId="4131"/>
    <cellStyle name="Normal 2 3 5 6 3 2" xfId="6597"/>
    <cellStyle name="Normal 2 3 5 6 3 2 2" xfId="12087"/>
    <cellStyle name="Normal 2 3 5 6 3 3" xfId="9621"/>
    <cellStyle name="Normal 2 3 5 6 4" xfId="4952"/>
    <cellStyle name="Normal 2 3 5 6 4 2" xfId="10442"/>
    <cellStyle name="Normal 2 3 5 6 5" xfId="7868"/>
    <cellStyle name="Normal 2 3 5 7" xfId="2905"/>
    <cellStyle name="Normal 2 3 5 7 2" xfId="5371"/>
    <cellStyle name="Normal 2 3 5 7 2 2" xfId="10861"/>
    <cellStyle name="Normal 2 3 5 7 3" xfId="8395"/>
    <cellStyle name="Normal 2 3 5 8" xfId="3727"/>
    <cellStyle name="Normal 2 3 5 8 2" xfId="6193"/>
    <cellStyle name="Normal 2 3 5 8 2 2" xfId="11683"/>
    <cellStyle name="Normal 2 3 5 8 3" xfId="9217"/>
    <cellStyle name="Normal 2 3 5 9" xfId="4549"/>
    <cellStyle name="Normal 2 3 5 9 2" xfId="10039"/>
    <cellStyle name="Normal 2 3 5_Plan3" xfId="7048"/>
    <cellStyle name="Normal 2 3 6" xfId="2104"/>
    <cellStyle name="Normal 2 3 6 10" xfId="7869"/>
    <cellStyle name="Normal 2 3 6 11" xfId="12656"/>
    <cellStyle name="Normal 2 3 6 2" xfId="2105"/>
    <cellStyle name="Normal 2 3 6 2 2" xfId="2106"/>
    <cellStyle name="Normal 2 3 6 2 2 2" xfId="2107"/>
    <cellStyle name="Normal 2 3 6 2 2 2 2" xfId="3552"/>
    <cellStyle name="Normal 2 3 6 2 2 2 2 2" xfId="6018"/>
    <cellStyle name="Normal 2 3 6 2 2 2 2 2 2" xfId="11508"/>
    <cellStyle name="Normal 2 3 6 2 2 2 2 3" xfId="9042"/>
    <cellStyle name="Normal 2 3 6 2 2 2 3" xfId="4375"/>
    <cellStyle name="Normal 2 3 6 2 2 2 3 2" xfId="6841"/>
    <cellStyle name="Normal 2 3 6 2 2 2 3 2 2" xfId="12331"/>
    <cellStyle name="Normal 2 3 6 2 2 2 3 3" xfId="9865"/>
    <cellStyle name="Normal 2 3 6 2 2 2 4" xfId="5196"/>
    <cellStyle name="Normal 2 3 6 2 2 2 4 2" xfId="10686"/>
    <cellStyle name="Normal 2 3 6 2 2 2 5" xfId="7872"/>
    <cellStyle name="Normal 2 3 6 2 2 3" xfId="3148"/>
    <cellStyle name="Normal 2 3 6 2 2 3 2" xfId="5614"/>
    <cellStyle name="Normal 2 3 6 2 2 3 2 2" xfId="11104"/>
    <cellStyle name="Normal 2 3 6 2 2 3 3" xfId="8638"/>
    <cellStyle name="Normal 2 3 6 2 2 4" xfId="3971"/>
    <cellStyle name="Normal 2 3 6 2 2 4 2" xfId="6437"/>
    <cellStyle name="Normal 2 3 6 2 2 4 2 2" xfId="11927"/>
    <cellStyle name="Normal 2 3 6 2 2 4 3" xfId="9461"/>
    <cellStyle name="Normal 2 3 6 2 2 5" xfId="4792"/>
    <cellStyle name="Normal 2 3 6 2 2 5 2" xfId="10282"/>
    <cellStyle name="Normal 2 3 6 2 2 6" xfId="7871"/>
    <cellStyle name="Normal 2 3 6 2 2_Plan3" xfId="7004"/>
    <cellStyle name="Normal 2 3 6 2 3" xfId="2108"/>
    <cellStyle name="Normal 2 3 6 2 3 2" xfId="2109"/>
    <cellStyle name="Normal 2 3 6 2 3 2 2" xfId="3623"/>
    <cellStyle name="Normal 2 3 6 2 3 2 2 2" xfId="6089"/>
    <cellStyle name="Normal 2 3 6 2 3 2 2 2 2" xfId="11579"/>
    <cellStyle name="Normal 2 3 6 2 3 2 2 3" xfId="9113"/>
    <cellStyle name="Normal 2 3 6 2 3 2 3" xfId="4446"/>
    <cellStyle name="Normal 2 3 6 2 3 2 3 2" xfId="6912"/>
    <cellStyle name="Normal 2 3 6 2 3 2 3 2 2" xfId="12402"/>
    <cellStyle name="Normal 2 3 6 2 3 2 3 3" xfId="9936"/>
    <cellStyle name="Normal 2 3 6 2 3 2 4" xfId="5267"/>
    <cellStyle name="Normal 2 3 6 2 3 2 4 2" xfId="10757"/>
    <cellStyle name="Normal 2 3 6 2 3 2 5" xfId="7874"/>
    <cellStyle name="Normal 2 3 6 2 3 3" xfId="3219"/>
    <cellStyle name="Normal 2 3 6 2 3 3 2" xfId="5685"/>
    <cellStyle name="Normal 2 3 6 2 3 3 2 2" xfId="11175"/>
    <cellStyle name="Normal 2 3 6 2 3 3 3" xfId="8709"/>
    <cellStyle name="Normal 2 3 6 2 3 4" xfId="4042"/>
    <cellStyle name="Normal 2 3 6 2 3 4 2" xfId="6508"/>
    <cellStyle name="Normal 2 3 6 2 3 4 2 2" xfId="11998"/>
    <cellStyle name="Normal 2 3 6 2 3 4 3" xfId="9532"/>
    <cellStyle name="Normal 2 3 6 2 3 5" xfId="4863"/>
    <cellStyle name="Normal 2 3 6 2 3 5 2" xfId="10353"/>
    <cellStyle name="Normal 2 3 6 2 3 6" xfId="7873"/>
    <cellStyle name="Normal 2 3 6 2 3_Plan3" xfId="7076"/>
    <cellStyle name="Normal 2 3 6 2 4" xfId="2110"/>
    <cellStyle name="Normal 2 3 6 2 4 2" xfId="2111"/>
    <cellStyle name="Normal 2 3 6 2 4 2 2" xfId="3655"/>
    <cellStyle name="Normal 2 3 6 2 4 2 2 2" xfId="6121"/>
    <cellStyle name="Normal 2 3 6 2 4 2 2 2 2" xfId="11611"/>
    <cellStyle name="Normal 2 3 6 2 4 2 2 3" xfId="9145"/>
    <cellStyle name="Normal 2 3 6 2 4 2 3" xfId="4478"/>
    <cellStyle name="Normal 2 3 6 2 4 2 3 2" xfId="6944"/>
    <cellStyle name="Normal 2 3 6 2 4 2 3 2 2" xfId="12434"/>
    <cellStyle name="Normal 2 3 6 2 4 2 3 3" xfId="9968"/>
    <cellStyle name="Normal 2 3 6 2 4 2 4" xfId="5299"/>
    <cellStyle name="Normal 2 3 6 2 4 2 4 2" xfId="10789"/>
    <cellStyle name="Normal 2 3 6 2 4 2 5" xfId="7876"/>
    <cellStyle name="Normal 2 3 6 2 4 3" xfId="3251"/>
    <cellStyle name="Normal 2 3 6 2 4 3 2" xfId="5717"/>
    <cellStyle name="Normal 2 3 6 2 4 3 2 2" xfId="11207"/>
    <cellStyle name="Normal 2 3 6 2 4 3 3" xfId="8741"/>
    <cellStyle name="Normal 2 3 6 2 4 4" xfId="4074"/>
    <cellStyle name="Normal 2 3 6 2 4 4 2" xfId="6540"/>
    <cellStyle name="Normal 2 3 6 2 4 4 2 2" xfId="12030"/>
    <cellStyle name="Normal 2 3 6 2 4 4 3" xfId="9564"/>
    <cellStyle name="Normal 2 3 6 2 4 5" xfId="4895"/>
    <cellStyle name="Normal 2 3 6 2 4 5 2" xfId="10385"/>
    <cellStyle name="Normal 2 3 6 2 4 6" xfId="7875"/>
    <cellStyle name="Normal 2 3 6 2 5" xfId="2112"/>
    <cellStyle name="Normal 2 3 6 2 5 2" xfId="3355"/>
    <cellStyle name="Normal 2 3 6 2 5 2 2" xfId="5821"/>
    <cellStyle name="Normal 2 3 6 2 5 2 2 2" xfId="11311"/>
    <cellStyle name="Normal 2 3 6 2 5 2 3" xfId="8845"/>
    <cellStyle name="Normal 2 3 6 2 5 3" xfId="4178"/>
    <cellStyle name="Normal 2 3 6 2 5 3 2" xfId="6644"/>
    <cellStyle name="Normal 2 3 6 2 5 3 2 2" xfId="12134"/>
    <cellStyle name="Normal 2 3 6 2 5 3 3" xfId="9668"/>
    <cellStyle name="Normal 2 3 6 2 5 4" xfId="4999"/>
    <cellStyle name="Normal 2 3 6 2 5 4 2" xfId="10489"/>
    <cellStyle name="Normal 2 3 6 2 5 5" xfId="7877"/>
    <cellStyle name="Normal 2 3 6 2 6" xfId="2951"/>
    <cellStyle name="Normal 2 3 6 2 6 2" xfId="5417"/>
    <cellStyle name="Normal 2 3 6 2 6 2 2" xfId="10907"/>
    <cellStyle name="Normal 2 3 6 2 6 3" xfId="8441"/>
    <cellStyle name="Normal 2 3 6 2 7" xfId="3774"/>
    <cellStyle name="Normal 2 3 6 2 7 2" xfId="6240"/>
    <cellStyle name="Normal 2 3 6 2 7 2 2" xfId="11730"/>
    <cellStyle name="Normal 2 3 6 2 7 3" xfId="9264"/>
    <cellStyle name="Normal 2 3 6 2 8" xfId="4595"/>
    <cellStyle name="Normal 2 3 6 2 8 2" xfId="10085"/>
    <cellStyle name="Normal 2 3 6 2 9" xfId="7870"/>
    <cellStyle name="Normal 2 3 6 2_Plan3" xfId="7184"/>
    <cellStyle name="Normal 2 3 6 3" xfId="2113"/>
    <cellStyle name="Normal 2 3 6 3 2" xfId="2114"/>
    <cellStyle name="Normal 2 3 6 3 2 2" xfId="3495"/>
    <cellStyle name="Normal 2 3 6 3 2 2 2" xfId="5961"/>
    <cellStyle name="Normal 2 3 6 3 2 2 2 2" xfId="11451"/>
    <cellStyle name="Normal 2 3 6 3 2 2 3" xfId="8985"/>
    <cellStyle name="Normal 2 3 6 3 2 3" xfId="4318"/>
    <cellStyle name="Normal 2 3 6 3 2 3 2" xfId="6784"/>
    <cellStyle name="Normal 2 3 6 3 2 3 2 2" xfId="12274"/>
    <cellStyle name="Normal 2 3 6 3 2 3 3" xfId="9808"/>
    <cellStyle name="Normal 2 3 6 3 2 4" xfId="5139"/>
    <cellStyle name="Normal 2 3 6 3 2 4 2" xfId="10629"/>
    <cellStyle name="Normal 2 3 6 3 2 5" xfId="7879"/>
    <cellStyle name="Normal 2 3 6 3 3" xfId="3091"/>
    <cellStyle name="Normal 2 3 6 3 3 2" xfId="5557"/>
    <cellStyle name="Normal 2 3 6 3 3 2 2" xfId="11047"/>
    <cellStyle name="Normal 2 3 6 3 3 3" xfId="8581"/>
    <cellStyle name="Normal 2 3 6 3 4" xfId="3914"/>
    <cellStyle name="Normal 2 3 6 3 4 2" xfId="6380"/>
    <cellStyle name="Normal 2 3 6 3 4 2 2" xfId="11870"/>
    <cellStyle name="Normal 2 3 6 3 4 3" xfId="9404"/>
    <cellStyle name="Normal 2 3 6 3 5" xfId="4735"/>
    <cellStyle name="Normal 2 3 6 3 5 2" xfId="10225"/>
    <cellStyle name="Normal 2 3 6 3 6" xfId="7878"/>
    <cellStyle name="Normal 2 3 6 3_Plan3" xfId="6997"/>
    <cellStyle name="Normal 2 3 6 4" xfId="2115"/>
    <cellStyle name="Normal 2 3 6 4 2" xfId="2116"/>
    <cellStyle name="Normal 2 3 6 4 2 2" xfId="3430"/>
    <cellStyle name="Normal 2 3 6 4 2 2 2" xfId="5896"/>
    <cellStyle name="Normal 2 3 6 4 2 2 2 2" xfId="11386"/>
    <cellStyle name="Normal 2 3 6 4 2 2 3" xfId="8920"/>
    <cellStyle name="Normal 2 3 6 4 2 3" xfId="4253"/>
    <cellStyle name="Normal 2 3 6 4 2 3 2" xfId="6719"/>
    <cellStyle name="Normal 2 3 6 4 2 3 2 2" xfId="12209"/>
    <cellStyle name="Normal 2 3 6 4 2 3 3" xfId="9743"/>
    <cellStyle name="Normal 2 3 6 4 2 4" xfId="5074"/>
    <cellStyle name="Normal 2 3 6 4 2 4 2" xfId="10564"/>
    <cellStyle name="Normal 2 3 6 4 2 5" xfId="7881"/>
    <cellStyle name="Normal 2 3 6 4 3" xfId="3026"/>
    <cellStyle name="Normal 2 3 6 4 3 2" xfId="5492"/>
    <cellStyle name="Normal 2 3 6 4 3 2 2" xfId="10982"/>
    <cellStyle name="Normal 2 3 6 4 3 3" xfId="8516"/>
    <cellStyle name="Normal 2 3 6 4 4" xfId="3849"/>
    <cellStyle name="Normal 2 3 6 4 4 2" xfId="6315"/>
    <cellStyle name="Normal 2 3 6 4 4 2 2" xfId="11805"/>
    <cellStyle name="Normal 2 3 6 4 4 3" xfId="9339"/>
    <cellStyle name="Normal 2 3 6 4 5" xfId="4670"/>
    <cellStyle name="Normal 2 3 6 4 5 2" xfId="10160"/>
    <cellStyle name="Normal 2 3 6 4 6" xfId="7880"/>
    <cellStyle name="Normal 2 3 6 4_Plan3" xfId="7047"/>
    <cellStyle name="Normal 2 3 6 5" xfId="2117"/>
    <cellStyle name="Normal 2 3 6 5 2" xfId="2118"/>
    <cellStyle name="Normal 2 3 6 5 2 2" xfId="3575"/>
    <cellStyle name="Normal 2 3 6 5 2 2 2" xfId="6041"/>
    <cellStyle name="Normal 2 3 6 5 2 2 2 2" xfId="11531"/>
    <cellStyle name="Normal 2 3 6 5 2 2 3" xfId="9065"/>
    <cellStyle name="Normal 2 3 6 5 2 3" xfId="4398"/>
    <cellStyle name="Normal 2 3 6 5 2 3 2" xfId="6864"/>
    <cellStyle name="Normal 2 3 6 5 2 3 2 2" xfId="12354"/>
    <cellStyle name="Normal 2 3 6 5 2 3 3" xfId="9888"/>
    <cellStyle name="Normal 2 3 6 5 2 4" xfId="5219"/>
    <cellStyle name="Normal 2 3 6 5 2 4 2" xfId="10709"/>
    <cellStyle name="Normal 2 3 6 5 2 5" xfId="7883"/>
    <cellStyle name="Normal 2 3 6 5 3" xfId="3171"/>
    <cellStyle name="Normal 2 3 6 5 3 2" xfId="5637"/>
    <cellStyle name="Normal 2 3 6 5 3 2 2" xfId="11127"/>
    <cellStyle name="Normal 2 3 6 5 3 3" xfId="8661"/>
    <cellStyle name="Normal 2 3 6 5 4" xfId="3994"/>
    <cellStyle name="Normal 2 3 6 5 4 2" xfId="6460"/>
    <cellStyle name="Normal 2 3 6 5 4 2 2" xfId="11950"/>
    <cellStyle name="Normal 2 3 6 5 4 3" xfId="9484"/>
    <cellStyle name="Normal 2 3 6 5 5" xfId="4815"/>
    <cellStyle name="Normal 2 3 6 5 5 2" xfId="10305"/>
    <cellStyle name="Normal 2 3 6 5 6" xfId="7882"/>
    <cellStyle name="Normal 2 3 6 6" xfId="2119"/>
    <cellStyle name="Normal 2 3 6 6 2" xfId="3309"/>
    <cellStyle name="Normal 2 3 6 6 2 2" xfId="5775"/>
    <cellStyle name="Normal 2 3 6 6 2 2 2" xfId="11265"/>
    <cellStyle name="Normal 2 3 6 6 2 3" xfId="8799"/>
    <cellStyle name="Normal 2 3 6 6 3" xfId="4132"/>
    <cellStyle name="Normal 2 3 6 6 3 2" xfId="6598"/>
    <cellStyle name="Normal 2 3 6 6 3 2 2" xfId="12088"/>
    <cellStyle name="Normal 2 3 6 6 3 3" xfId="9622"/>
    <cellStyle name="Normal 2 3 6 6 4" xfId="4953"/>
    <cellStyle name="Normal 2 3 6 6 4 2" xfId="10443"/>
    <cellStyle name="Normal 2 3 6 6 5" xfId="7884"/>
    <cellStyle name="Normal 2 3 6 7" xfId="2906"/>
    <cellStyle name="Normal 2 3 6 7 2" xfId="5372"/>
    <cellStyle name="Normal 2 3 6 7 2 2" xfId="10862"/>
    <cellStyle name="Normal 2 3 6 7 3" xfId="8396"/>
    <cellStyle name="Normal 2 3 6 8" xfId="3728"/>
    <cellStyle name="Normal 2 3 6 8 2" xfId="6194"/>
    <cellStyle name="Normal 2 3 6 8 2 2" xfId="11684"/>
    <cellStyle name="Normal 2 3 6 8 3" xfId="9218"/>
    <cellStyle name="Normal 2 3 6 9" xfId="4550"/>
    <cellStyle name="Normal 2 3 6 9 2" xfId="10040"/>
    <cellStyle name="Normal 2 3 6_Plan3" xfId="7022"/>
    <cellStyle name="Normal 2 3 7" xfId="2120"/>
    <cellStyle name="Normal 2 3 7 10" xfId="7885"/>
    <cellStyle name="Normal 2 3 7 11" xfId="12771"/>
    <cellStyle name="Normal 2 3 7 2" xfId="2121"/>
    <cellStyle name="Normal 2 3 7 2 2" xfId="2122"/>
    <cellStyle name="Normal 2 3 7 2 2 2" xfId="2123"/>
    <cellStyle name="Normal 2 3 7 2 2 2 2" xfId="3542"/>
    <cellStyle name="Normal 2 3 7 2 2 2 2 2" xfId="6008"/>
    <cellStyle name="Normal 2 3 7 2 2 2 2 2 2" xfId="11498"/>
    <cellStyle name="Normal 2 3 7 2 2 2 2 3" xfId="9032"/>
    <cellStyle name="Normal 2 3 7 2 2 2 3" xfId="4365"/>
    <cellStyle name="Normal 2 3 7 2 2 2 3 2" xfId="6831"/>
    <cellStyle name="Normal 2 3 7 2 2 2 3 2 2" xfId="12321"/>
    <cellStyle name="Normal 2 3 7 2 2 2 3 3" xfId="9855"/>
    <cellStyle name="Normal 2 3 7 2 2 2 4" xfId="5186"/>
    <cellStyle name="Normal 2 3 7 2 2 2 4 2" xfId="10676"/>
    <cellStyle name="Normal 2 3 7 2 2 2 5" xfId="7888"/>
    <cellStyle name="Normal 2 3 7 2 2 3" xfId="3138"/>
    <cellStyle name="Normal 2 3 7 2 2 3 2" xfId="5604"/>
    <cellStyle name="Normal 2 3 7 2 2 3 2 2" xfId="11094"/>
    <cellStyle name="Normal 2 3 7 2 2 3 3" xfId="8628"/>
    <cellStyle name="Normal 2 3 7 2 2 4" xfId="3961"/>
    <cellStyle name="Normal 2 3 7 2 2 4 2" xfId="6427"/>
    <cellStyle name="Normal 2 3 7 2 2 4 2 2" xfId="11917"/>
    <cellStyle name="Normal 2 3 7 2 2 4 3" xfId="9451"/>
    <cellStyle name="Normal 2 3 7 2 2 5" xfId="4782"/>
    <cellStyle name="Normal 2 3 7 2 2 5 2" xfId="10272"/>
    <cellStyle name="Normal 2 3 7 2 2 6" xfId="7887"/>
    <cellStyle name="Normal 2 3 7 2 2_Plan3" xfId="7143"/>
    <cellStyle name="Normal 2 3 7 2 3" xfId="2124"/>
    <cellStyle name="Normal 2 3 7 2 3 2" xfId="2125"/>
    <cellStyle name="Normal 2 3 7 2 3 2 2" xfId="3613"/>
    <cellStyle name="Normal 2 3 7 2 3 2 2 2" xfId="6079"/>
    <cellStyle name="Normal 2 3 7 2 3 2 2 2 2" xfId="11569"/>
    <cellStyle name="Normal 2 3 7 2 3 2 2 3" xfId="9103"/>
    <cellStyle name="Normal 2 3 7 2 3 2 3" xfId="4436"/>
    <cellStyle name="Normal 2 3 7 2 3 2 3 2" xfId="6902"/>
    <cellStyle name="Normal 2 3 7 2 3 2 3 2 2" xfId="12392"/>
    <cellStyle name="Normal 2 3 7 2 3 2 3 3" xfId="9926"/>
    <cellStyle name="Normal 2 3 7 2 3 2 4" xfId="5257"/>
    <cellStyle name="Normal 2 3 7 2 3 2 4 2" xfId="10747"/>
    <cellStyle name="Normal 2 3 7 2 3 2 5" xfId="7890"/>
    <cellStyle name="Normal 2 3 7 2 3 3" xfId="3209"/>
    <cellStyle name="Normal 2 3 7 2 3 3 2" xfId="5675"/>
    <cellStyle name="Normal 2 3 7 2 3 3 2 2" xfId="11165"/>
    <cellStyle name="Normal 2 3 7 2 3 3 3" xfId="8699"/>
    <cellStyle name="Normal 2 3 7 2 3 4" xfId="4032"/>
    <cellStyle name="Normal 2 3 7 2 3 4 2" xfId="6498"/>
    <cellStyle name="Normal 2 3 7 2 3 4 2 2" xfId="11988"/>
    <cellStyle name="Normal 2 3 7 2 3 4 3" xfId="9522"/>
    <cellStyle name="Normal 2 3 7 2 3 5" xfId="4853"/>
    <cellStyle name="Normal 2 3 7 2 3 5 2" xfId="10343"/>
    <cellStyle name="Normal 2 3 7 2 3 6" xfId="7889"/>
    <cellStyle name="Normal 2 3 7 2 3_Plan3" xfId="7040"/>
    <cellStyle name="Normal 2 3 7 2 4" xfId="2126"/>
    <cellStyle name="Normal 2 3 7 2 4 2" xfId="2127"/>
    <cellStyle name="Normal 2 3 7 2 4 2 2" xfId="3645"/>
    <cellStyle name="Normal 2 3 7 2 4 2 2 2" xfId="6111"/>
    <cellStyle name="Normal 2 3 7 2 4 2 2 2 2" xfId="11601"/>
    <cellStyle name="Normal 2 3 7 2 4 2 2 3" xfId="9135"/>
    <cellStyle name="Normal 2 3 7 2 4 2 3" xfId="4468"/>
    <cellStyle name="Normal 2 3 7 2 4 2 3 2" xfId="6934"/>
    <cellStyle name="Normal 2 3 7 2 4 2 3 2 2" xfId="12424"/>
    <cellStyle name="Normal 2 3 7 2 4 2 3 3" xfId="9958"/>
    <cellStyle name="Normal 2 3 7 2 4 2 4" xfId="5289"/>
    <cellStyle name="Normal 2 3 7 2 4 2 4 2" xfId="10779"/>
    <cellStyle name="Normal 2 3 7 2 4 2 5" xfId="7892"/>
    <cellStyle name="Normal 2 3 7 2 4 3" xfId="3241"/>
    <cellStyle name="Normal 2 3 7 2 4 3 2" xfId="5707"/>
    <cellStyle name="Normal 2 3 7 2 4 3 2 2" xfId="11197"/>
    <cellStyle name="Normal 2 3 7 2 4 3 3" xfId="8731"/>
    <cellStyle name="Normal 2 3 7 2 4 4" xfId="4064"/>
    <cellStyle name="Normal 2 3 7 2 4 4 2" xfId="6530"/>
    <cellStyle name="Normal 2 3 7 2 4 4 2 2" xfId="12020"/>
    <cellStyle name="Normal 2 3 7 2 4 4 3" xfId="9554"/>
    <cellStyle name="Normal 2 3 7 2 4 5" xfId="4885"/>
    <cellStyle name="Normal 2 3 7 2 4 5 2" xfId="10375"/>
    <cellStyle name="Normal 2 3 7 2 4 6" xfId="7891"/>
    <cellStyle name="Normal 2 3 7 2 5" xfId="2128"/>
    <cellStyle name="Normal 2 3 7 2 5 2" xfId="3345"/>
    <cellStyle name="Normal 2 3 7 2 5 2 2" xfId="5811"/>
    <cellStyle name="Normal 2 3 7 2 5 2 2 2" xfId="11301"/>
    <cellStyle name="Normal 2 3 7 2 5 2 3" xfId="8835"/>
    <cellStyle name="Normal 2 3 7 2 5 3" xfId="4168"/>
    <cellStyle name="Normal 2 3 7 2 5 3 2" xfId="6634"/>
    <cellStyle name="Normal 2 3 7 2 5 3 2 2" xfId="12124"/>
    <cellStyle name="Normal 2 3 7 2 5 3 3" xfId="9658"/>
    <cellStyle name="Normal 2 3 7 2 5 4" xfId="4989"/>
    <cellStyle name="Normal 2 3 7 2 5 4 2" xfId="10479"/>
    <cellStyle name="Normal 2 3 7 2 5 5" xfId="7893"/>
    <cellStyle name="Normal 2 3 7 2 6" xfId="2941"/>
    <cellStyle name="Normal 2 3 7 2 6 2" xfId="5407"/>
    <cellStyle name="Normal 2 3 7 2 6 2 2" xfId="10897"/>
    <cellStyle name="Normal 2 3 7 2 6 3" xfId="8431"/>
    <cellStyle name="Normal 2 3 7 2 7" xfId="3764"/>
    <cellStyle name="Normal 2 3 7 2 7 2" xfId="6230"/>
    <cellStyle name="Normal 2 3 7 2 7 2 2" xfId="11720"/>
    <cellStyle name="Normal 2 3 7 2 7 3" xfId="9254"/>
    <cellStyle name="Normal 2 3 7 2 8" xfId="4585"/>
    <cellStyle name="Normal 2 3 7 2 8 2" xfId="10075"/>
    <cellStyle name="Normal 2 3 7 2 9" xfId="7886"/>
    <cellStyle name="Normal 2 3 7 2_Plan3" xfId="7001"/>
    <cellStyle name="Normal 2 3 7 3" xfId="2129"/>
    <cellStyle name="Normal 2 3 7 3 2" xfId="2130"/>
    <cellStyle name="Normal 2 3 7 3 2 2" xfId="3485"/>
    <cellStyle name="Normal 2 3 7 3 2 2 2" xfId="5951"/>
    <cellStyle name="Normal 2 3 7 3 2 2 2 2" xfId="11441"/>
    <cellStyle name="Normal 2 3 7 3 2 2 3" xfId="8975"/>
    <cellStyle name="Normal 2 3 7 3 2 3" xfId="4308"/>
    <cellStyle name="Normal 2 3 7 3 2 3 2" xfId="6774"/>
    <cellStyle name="Normal 2 3 7 3 2 3 2 2" xfId="12264"/>
    <cellStyle name="Normal 2 3 7 3 2 3 3" xfId="9798"/>
    <cellStyle name="Normal 2 3 7 3 2 4" xfId="5129"/>
    <cellStyle name="Normal 2 3 7 3 2 4 2" xfId="10619"/>
    <cellStyle name="Normal 2 3 7 3 2 5" xfId="7895"/>
    <cellStyle name="Normal 2 3 7 3 3" xfId="3081"/>
    <cellStyle name="Normal 2 3 7 3 3 2" xfId="5547"/>
    <cellStyle name="Normal 2 3 7 3 3 2 2" xfId="11037"/>
    <cellStyle name="Normal 2 3 7 3 3 3" xfId="8571"/>
    <cellStyle name="Normal 2 3 7 3 4" xfId="3904"/>
    <cellStyle name="Normal 2 3 7 3 4 2" xfId="6370"/>
    <cellStyle name="Normal 2 3 7 3 4 2 2" xfId="11860"/>
    <cellStyle name="Normal 2 3 7 3 4 3" xfId="9394"/>
    <cellStyle name="Normal 2 3 7 3 5" xfId="4725"/>
    <cellStyle name="Normal 2 3 7 3 5 2" xfId="10215"/>
    <cellStyle name="Normal 2 3 7 3 6" xfId="7894"/>
    <cellStyle name="Normal 2 3 7 3_Plan3" xfId="7000"/>
    <cellStyle name="Normal 2 3 7 4" xfId="2131"/>
    <cellStyle name="Normal 2 3 7 4 2" xfId="2132"/>
    <cellStyle name="Normal 2 3 7 4 2 2" xfId="3374"/>
    <cellStyle name="Normal 2 3 7 4 2 2 2" xfId="5840"/>
    <cellStyle name="Normal 2 3 7 4 2 2 2 2" xfId="11330"/>
    <cellStyle name="Normal 2 3 7 4 2 2 3" xfId="8864"/>
    <cellStyle name="Normal 2 3 7 4 2 3" xfId="4197"/>
    <cellStyle name="Normal 2 3 7 4 2 3 2" xfId="6663"/>
    <cellStyle name="Normal 2 3 7 4 2 3 2 2" xfId="12153"/>
    <cellStyle name="Normal 2 3 7 4 2 3 3" xfId="9687"/>
    <cellStyle name="Normal 2 3 7 4 2 4" xfId="5018"/>
    <cellStyle name="Normal 2 3 7 4 2 4 2" xfId="10508"/>
    <cellStyle name="Normal 2 3 7 4 2 5" xfId="7897"/>
    <cellStyle name="Normal 2 3 7 4 3" xfId="2970"/>
    <cellStyle name="Normal 2 3 7 4 3 2" xfId="5436"/>
    <cellStyle name="Normal 2 3 7 4 3 2 2" xfId="10926"/>
    <cellStyle name="Normal 2 3 7 4 3 3" xfId="8460"/>
    <cellStyle name="Normal 2 3 7 4 4" xfId="3793"/>
    <cellStyle name="Normal 2 3 7 4 4 2" xfId="6259"/>
    <cellStyle name="Normal 2 3 7 4 4 2 2" xfId="11749"/>
    <cellStyle name="Normal 2 3 7 4 4 3" xfId="9283"/>
    <cellStyle name="Normal 2 3 7 4 5" xfId="4614"/>
    <cellStyle name="Normal 2 3 7 4 5 2" xfId="10104"/>
    <cellStyle name="Normal 2 3 7 4 6" xfId="7896"/>
    <cellStyle name="Normal 2 3 7 4_Plan3" xfId="7193"/>
    <cellStyle name="Normal 2 3 7 5" xfId="2133"/>
    <cellStyle name="Normal 2 3 7 5 2" xfId="2134"/>
    <cellStyle name="Normal 2 3 7 5 2 2" xfId="3502"/>
    <cellStyle name="Normal 2 3 7 5 2 2 2" xfId="5968"/>
    <cellStyle name="Normal 2 3 7 5 2 2 2 2" xfId="11458"/>
    <cellStyle name="Normal 2 3 7 5 2 2 3" xfId="8992"/>
    <cellStyle name="Normal 2 3 7 5 2 3" xfId="4325"/>
    <cellStyle name="Normal 2 3 7 5 2 3 2" xfId="6791"/>
    <cellStyle name="Normal 2 3 7 5 2 3 2 2" xfId="12281"/>
    <cellStyle name="Normal 2 3 7 5 2 3 3" xfId="9815"/>
    <cellStyle name="Normal 2 3 7 5 2 4" xfId="5146"/>
    <cellStyle name="Normal 2 3 7 5 2 4 2" xfId="10636"/>
    <cellStyle name="Normal 2 3 7 5 2 5" xfId="7899"/>
    <cellStyle name="Normal 2 3 7 5 3" xfId="3098"/>
    <cellStyle name="Normal 2 3 7 5 3 2" xfId="5564"/>
    <cellStyle name="Normal 2 3 7 5 3 2 2" xfId="11054"/>
    <cellStyle name="Normal 2 3 7 5 3 3" xfId="8588"/>
    <cellStyle name="Normal 2 3 7 5 4" xfId="3921"/>
    <cellStyle name="Normal 2 3 7 5 4 2" xfId="6387"/>
    <cellStyle name="Normal 2 3 7 5 4 2 2" xfId="11877"/>
    <cellStyle name="Normal 2 3 7 5 4 3" xfId="9411"/>
    <cellStyle name="Normal 2 3 7 5 5" xfId="4742"/>
    <cellStyle name="Normal 2 3 7 5 5 2" xfId="10232"/>
    <cellStyle name="Normal 2 3 7 5 6" xfId="7898"/>
    <cellStyle name="Normal 2 3 7 6" xfId="2135"/>
    <cellStyle name="Normal 2 3 7 6 2" xfId="3299"/>
    <cellStyle name="Normal 2 3 7 6 2 2" xfId="5765"/>
    <cellStyle name="Normal 2 3 7 6 2 2 2" xfId="11255"/>
    <cellStyle name="Normal 2 3 7 6 2 3" xfId="8789"/>
    <cellStyle name="Normal 2 3 7 6 3" xfId="4122"/>
    <cellStyle name="Normal 2 3 7 6 3 2" xfId="6588"/>
    <cellStyle name="Normal 2 3 7 6 3 2 2" xfId="12078"/>
    <cellStyle name="Normal 2 3 7 6 3 3" xfId="9612"/>
    <cellStyle name="Normal 2 3 7 6 4" xfId="4943"/>
    <cellStyle name="Normal 2 3 7 6 4 2" xfId="10433"/>
    <cellStyle name="Normal 2 3 7 6 5" xfId="7900"/>
    <cellStyle name="Normal 2 3 7 7" xfId="2896"/>
    <cellStyle name="Normal 2 3 7 7 2" xfId="5362"/>
    <cellStyle name="Normal 2 3 7 7 2 2" xfId="10852"/>
    <cellStyle name="Normal 2 3 7 7 3" xfId="8386"/>
    <cellStyle name="Normal 2 3 7 8" xfId="3718"/>
    <cellStyle name="Normal 2 3 7 8 2" xfId="6184"/>
    <cellStyle name="Normal 2 3 7 8 2 2" xfId="11674"/>
    <cellStyle name="Normal 2 3 7 8 3" xfId="9208"/>
    <cellStyle name="Normal 2 3 7 9" xfId="4540"/>
    <cellStyle name="Normal 2 3 7 9 2" xfId="10030"/>
    <cellStyle name="Normal 2 3 7_Plan3" xfId="7069"/>
    <cellStyle name="Normal 2 3 8" xfId="1959"/>
    <cellStyle name="Normal 2 3 9" xfId="7305"/>
    <cellStyle name="Normal 2 30" xfId="985"/>
    <cellStyle name="Normal 2 31" xfId="12494"/>
    <cellStyle name="Normal 2 32" xfId="12496"/>
    <cellStyle name="Normal 2 4" xfId="431"/>
    <cellStyle name="Normal 2 4 2" xfId="432"/>
    <cellStyle name="Normal 2 4 3" xfId="986"/>
    <cellStyle name="Normal 2 5" xfId="433"/>
    <cellStyle name="Normal 2 5 2" xfId="2136"/>
    <cellStyle name="Normal 2 6" xfId="434"/>
    <cellStyle name="Normal 2 6 2" xfId="2137"/>
    <cellStyle name="Normal 2 6 3" xfId="12657"/>
    <cellStyle name="Normal 2 7" xfId="2138"/>
    <cellStyle name="Normal 2 7 2" xfId="12658"/>
    <cellStyle name="Normal 2 8" xfId="2139"/>
    <cellStyle name="Normal 2 8 2" xfId="12659"/>
    <cellStyle name="Normal 2 9" xfId="2140"/>
    <cellStyle name="Normal 2_0130.02.IMUNIZAÇÃO SGA_PLANILHA ORÇAMENTARIA.R05" xfId="435"/>
    <cellStyle name="Normal 20" xfId="436"/>
    <cellStyle name="Normal 20 2" xfId="2141"/>
    <cellStyle name="Normal 20 3" xfId="12660"/>
    <cellStyle name="Normal 21" xfId="437"/>
    <cellStyle name="Normal 21 2" xfId="2142"/>
    <cellStyle name="Normal 21 3" xfId="12661"/>
    <cellStyle name="Normal 22" xfId="438"/>
    <cellStyle name="Normal 22 2" xfId="2143"/>
    <cellStyle name="Normal 22 3" xfId="12662"/>
    <cellStyle name="Normal 23" xfId="439"/>
    <cellStyle name="Normal 23 2" xfId="2144"/>
    <cellStyle name="Normal 23 3" xfId="12663"/>
    <cellStyle name="Normal 24" xfId="440"/>
    <cellStyle name="Normal 24 2" xfId="2145"/>
    <cellStyle name="Normal 24 3" xfId="12664"/>
    <cellStyle name="Normal 25" xfId="441"/>
    <cellStyle name="Normal 25 2" xfId="2146"/>
    <cellStyle name="Normal 25 3" xfId="12665"/>
    <cellStyle name="Normal 26" xfId="442"/>
    <cellStyle name="Normal 26 2" xfId="2147"/>
    <cellStyle name="Normal 26 3" xfId="12666"/>
    <cellStyle name="Normal 27" xfId="443"/>
    <cellStyle name="Normal 27 2" xfId="1112"/>
    <cellStyle name="Normal 27 2 2" xfId="2148"/>
    <cellStyle name="Normal 27 3" xfId="865"/>
    <cellStyle name="Normal 27 4" xfId="7385"/>
    <cellStyle name="Normal 27 5" xfId="12667"/>
    <cellStyle name="Normal 28" xfId="444"/>
    <cellStyle name="Normal 28 2" xfId="2149"/>
    <cellStyle name="Normal 28 3" xfId="12668"/>
    <cellStyle name="Normal 29" xfId="763"/>
    <cellStyle name="Normal 29 2" xfId="2150"/>
    <cellStyle name="Normal 29 3" xfId="12669"/>
    <cellStyle name="Normal 3" xfId="445"/>
    <cellStyle name="Normal 3 10" xfId="12670"/>
    <cellStyle name="Normal 3 11" xfId="12671"/>
    <cellStyle name="Normal 3 12" xfId="12777"/>
    <cellStyle name="Normal 3 13" xfId="12672"/>
    <cellStyle name="Normal 3 2" xfId="446"/>
    <cellStyle name="Normal 3 2 2" xfId="1007"/>
    <cellStyle name="Normal 3 2 2 2" xfId="2818"/>
    <cellStyle name="Normal 3 2 2 3" xfId="12673"/>
    <cellStyle name="Normal 3 2 3" xfId="2819"/>
    <cellStyle name="Normal 3 2 3 2" xfId="3671"/>
    <cellStyle name="Normal 3 2 3 2 2" xfId="6137"/>
    <cellStyle name="Normal 3 2 3 2 2 2" xfId="11627"/>
    <cellStyle name="Normal 3 2 3 2 3" xfId="9161"/>
    <cellStyle name="Normal 3 2 3 3" xfId="4494"/>
    <cellStyle name="Normal 3 2 3 3 2" xfId="6960"/>
    <cellStyle name="Normal 3 2 3 3 2 2" xfId="12450"/>
    <cellStyle name="Normal 3 2 3 3 3" xfId="9984"/>
    <cellStyle name="Normal 3 2 3 4" xfId="5315"/>
    <cellStyle name="Normal 3 2 3 4 2" xfId="10805"/>
    <cellStyle name="Normal 3 2 3 5" xfId="8346"/>
    <cellStyle name="Normal 3 2 4" xfId="2152"/>
    <cellStyle name="Normal 3 2 5" xfId="12498"/>
    <cellStyle name="Normal 3 2 6" xfId="12508"/>
    <cellStyle name="Normal 3 3" xfId="447"/>
    <cellStyle name="Normal 3 3 2" xfId="448"/>
    <cellStyle name="Normal 3 3 3" xfId="2153"/>
    <cellStyle name="Normal 3 3 4" xfId="12674"/>
    <cellStyle name="Normal 3 4" xfId="449"/>
    <cellStyle name="Normal 3 4 2" xfId="2154"/>
    <cellStyle name="Normal 3 4 3" xfId="12675"/>
    <cellStyle name="Normal 3 5" xfId="450"/>
    <cellStyle name="Normal 3 5 2" xfId="2155"/>
    <cellStyle name="Normal 3 5 2 2" xfId="12677"/>
    <cellStyle name="Normal 3 5 3" xfId="12678"/>
    <cellStyle name="Normal 3 5 4" xfId="12676"/>
    <cellStyle name="Normal 3 6" xfId="451"/>
    <cellStyle name="Normal 3 6 2" xfId="2156"/>
    <cellStyle name="Normal 3 7" xfId="1048"/>
    <cellStyle name="Normal 3 7 2" xfId="2820"/>
    <cellStyle name="Normal 3 7 3" xfId="2157"/>
    <cellStyle name="Normal 3 7 4" xfId="7427"/>
    <cellStyle name="Normal 3 7 5" xfId="12679"/>
    <cellStyle name="Normal 3 8" xfId="2151"/>
    <cellStyle name="Normal 3 8 2" xfId="12680"/>
    <cellStyle name="Normal 3 9" xfId="987"/>
    <cellStyle name="Normal 3 9 2" xfId="12681"/>
    <cellStyle name="Normal 3_Planilha RETROFIT PALÁCIO - VRF  DEZEMBRO  2013 CRONOGRAMA 15 MESES _ R02 - 2" xfId="452"/>
    <cellStyle name="Normal 30" xfId="768"/>
    <cellStyle name="Normal 30 2" xfId="1203"/>
    <cellStyle name="Normal 30 2 2" xfId="2158"/>
    <cellStyle name="Normal 30 3" xfId="1037"/>
    <cellStyle name="Normal 30 4" xfId="7417"/>
    <cellStyle name="Normal 30 5" xfId="12682"/>
    <cellStyle name="Normal 31" xfId="769"/>
    <cellStyle name="Normal 31 2" xfId="1204"/>
    <cellStyle name="Normal 31 2 2" xfId="2159"/>
    <cellStyle name="Normal 31 3" xfId="1038"/>
    <cellStyle name="Normal 31 4" xfId="7418"/>
    <cellStyle name="Normal 31 5" xfId="12683"/>
    <cellStyle name="Normal 32" xfId="453"/>
    <cellStyle name="Normal 32 2" xfId="2160"/>
    <cellStyle name="Normal 32 3" xfId="12523"/>
    <cellStyle name="Normal 33" xfId="770"/>
    <cellStyle name="Normal 33 10" xfId="12684"/>
    <cellStyle name="Normal 33 2" xfId="1205"/>
    <cellStyle name="Normal 33 2 2" xfId="2161"/>
    <cellStyle name="Normal 33 3" xfId="1039"/>
    <cellStyle name="Normal 33 3 2" xfId="2162"/>
    <cellStyle name="Normal 33 4" xfId="2163"/>
    <cellStyle name="Normal 33 5" xfId="2164"/>
    <cellStyle name="Normal 33 6" xfId="2165"/>
    <cellStyle name="Normal 33 7" xfId="1286"/>
    <cellStyle name="Normal 33 8" xfId="968"/>
    <cellStyle name="Normal 33 9" xfId="7419"/>
    <cellStyle name="Normal 34" xfId="771"/>
    <cellStyle name="Normal 34 10" xfId="2166"/>
    <cellStyle name="Normal 34 10 2" xfId="2167"/>
    <cellStyle name="Normal 34 10 2 2" xfId="3453"/>
    <cellStyle name="Normal 34 10 2 2 2" xfId="5919"/>
    <cellStyle name="Normal 34 10 2 2 2 2" xfId="11409"/>
    <cellStyle name="Normal 34 10 2 2 3" xfId="8943"/>
    <cellStyle name="Normal 34 10 2 3" xfId="4276"/>
    <cellStyle name="Normal 34 10 2 3 2" xfId="6742"/>
    <cellStyle name="Normal 34 10 2 3 2 2" xfId="12232"/>
    <cellStyle name="Normal 34 10 2 3 3" xfId="9766"/>
    <cellStyle name="Normal 34 10 2 4" xfId="5097"/>
    <cellStyle name="Normal 34 10 2 4 2" xfId="10587"/>
    <cellStyle name="Normal 34 10 2 5" xfId="7902"/>
    <cellStyle name="Normal 34 10 3" xfId="3049"/>
    <cellStyle name="Normal 34 10 3 2" xfId="5515"/>
    <cellStyle name="Normal 34 10 3 2 2" xfId="11005"/>
    <cellStyle name="Normal 34 10 3 3" xfId="8539"/>
    <cellStyle name="Normal 34 10 4" xfId="3872"/>
    <cellStyle name="Normal 34 10 4 2" xfId="6338"/>
    <cellStyle name="Normal 34 10 4 2 2" xfId="11828"/>
    <cellStyle name="Normal 34 10 4 3" xfId="9362"/>
    <cellStyle name="Normal 34 10 5" xfId="4693"/>
    <cellStyle name="Normal 34 10 5 2" xfId="10183"/>
    <cellStyle name="Normal 34 10 6" xfId="7901"/>
    <cellStyle name="Normal 34 11" xfId="2168"/>
    <cellStyle name="Normal 34 11 2" xfId="3269"/>
    <cellStyle name="Normal 34 11 2 2" xfId="5735"/>
    <cellStyle name="Normal 34 11 2 2 2" xfId="11225"/>
    <cellStyle name="Normal 34 11 2 3" xfId="8759"/>
    <cellStyle name="Normal 34 11 3" xfId="4092"/>
    <cellStyle name="Normal 34 11 3 2" xfId="6558"/>
    <cellStyle name="Normal 34 11 3 2 2" xfId="12048"/>
    <cellStyle name="Normal 34 11 3 3" xfId="9582"/>
    <cellStyle name="Normal 34 11 4" xfId="4913"/>
    <cellStyle name="Normal 34 11 4 2" xfId="10403"/>
    <cellStyle name="Normal 34 11 5" xfId="7903"/>
    <cellStyle name="Normal 34 12" xfId="2867"/>
    <cellStyle name="Normal 34 12 2" xfId="5333"/>
    <cellStyle name="Normal 34 12 2 2" xfId="10823"/>
    <cellStyle name="Normal 34 12 3" xfId="8357"/>
    <cellStyle name="Normal 34 13" xfId="3689"/>
    <cellStyle name="Normal 34 13 2" xfId="6155"/>
    <cellStyle name="Normal 34 13 2 2" xfId="11645"/>
    <cellStyle name="Normal 34 13 3" xfId="9179"/>
    <cellStyle name="Normal 34 14" xfId="4511"/>
    <cellStyle name="Normal 34 14 2" xfId="10001"/>
    <cellStyle name="Normal 34 15" xfId="7325"/>
    <cellStyle name="Normal 34 15 2" xfId="12481"/>
    <cellStyle name="Normal 34 16" xfId="1280"/>
    <cellStyle name="Normal 34 16 2" xfId="7445"/>
    <cellStyle name="Normal 34 17" xfId="969"/>
    <cellStyle name="Normal 34 18" xfId="7420"/>
    <cellStyle name="Normal 34 19" xfId="12876"/>
    <cellStyle name="Normal 34 2" xfId="1206"/>
    <cellStyle name="Normal 34 2 10" xfId="7904"/>
    <cellStyle name="Normal 34 2 11" xfId="2169"/>
    <cellStyle name="Normal 34 2 2" xfId="2170"/>
    <cellStyle name="Normal 34 2 2 2" xfId="2171"/>
    <cellStyle name="Normal 34 2 2 2 2" xfId="2172"/>
    <cellStyle name="Normal 34 2 2 2 2 2" xfId="3525"/>
    <cellStyle name="Normal 34 2 2 2 2 2 2" xfId="5991"/>
    <cellStyle name="Normal 34 2 2 2 2 2 2 2" xfId="11481"/>
    <cellStyle name="Normal 34 2 2 2 2 2 3" xfId="9015"/>
    <cellStyle name="Normal 34 2 2 2 2 3" xfId="4348"/>
    <cellStyle name="Normal 34 2 2 2 2 3 2" xfId="6814"/>
    <cellStyle name="Normal 34 2 2 2 2 3 2 2" xfId="12304"/>
    <cellStyle name="Normal 34 2 2 2 2 3 3" xfId="9838"/>
    <cellStyle name="Normal 34 2 2 2 2 4" xfId="5169"/>
    <cellStyle name="Normal 34 2 2 2 2 4 2" xfId="10659"/>
    <cellStyle name="Normal 34 2 2 2 2 5" xfId="7907"/>
    <cellStyle name="Normal 34 2 2 2 3" xfId="3121"/>
    <cellStyle name="Normal 34 2 2 2 3 2" xfId="5587"/>
    <cellStyle name="Normal 34 2 2 2 3 2 2" xfId="11077"/>
    <cellStyle name="Normal 34 2 2 2 3 3" xfId="8611"/>
    <cellStyle name="Normal 34 2 2 2 4" xfId="3944"/>
    <cellStyle name="Normal 34 2 2 2 4 2" xfId="6410"/>
    <cellStyle name="Normal 34 2 2 2 4 2 2" xfId="11900"/>
    <cellStyle name="Normal 34 2 2 2 4 3" xfId="9434"/>
    <cellStyle name="Normal 34 2 2 2 5" xfId="4765"/>
    <cellStyle name="Normal 34 2 2 2 5 2" xfId="10255"/>
    <cellStyle name="Normal 34 2 2 2 6" xfId="7906"/>
    <cellStyle name="Normal 34 2 2 2_Plan3" xfId="7074"/>
    <cellStyle name="Normal 34 2 2 3" xfId="2173"/>
    <cellStyle name="Normal 34 2 2 3 2" xfId="2174"/>
    <cellStyle name="Normal 34 2 2 3 2 2" xfId="3596"/>
    <cellStyle name="Normal 34 2 2 3 2 2 2" xfId="6062"/>
    <cellStyle name="Normal 34 2 2 3 2 2 2 2" xfId="11552"/>
    <cellStyle name="Normal 34 2 2 3 2 2 3" xfId="9086"/>
    <cellStyle name="Normal 34 2 2 3 2 3" xfId="4419"/>
    <cellStyle name="Normal 34 2 2 3 2 3 2" xfId="6885"/>
    <cellStyle name="Normal 34 2 2 3 2 3 2 2" xfId="12375"/>
    <cellStyle name="Normal 34 2 2 3 2 3 3" xfId="9909"/>
    <cellStyle name="Normal 34 2 2 3 2 4" xfId="5240"/>
    <cellStyle name="Normal 34 2 2 3 2 4 2" xfId="10730"/>
    <cellStyle name="Normal 34 2 2 3 2 5" xfId="7909"/>
    <cellStyle name="Normal 34 2 2 3 3" xfId="3192"/>
    <cellStyle name="Normal 34 2 2 3 3 2" xfId="5658"/>
    <cellStyle name="Normal 34 2 2 3 3 2 2" xfId="11148"/>
    <cellStyle name="Normal 34 2 2 3 3 3" xfId="8682"/>
    <cellStyle name="Normal 34 2 2 3 4" xfId="4015"/>
    <cellStyle name="Normal 34 2 2 3 4 2" xfId="6481"/>
    <cellStyle name="Normal 34 2 2 3 4 2 2" xfId="11971"/>
    <cellStyle name="Normal 34 2 2 3 4 3" xfId="9505"/>
    <cellStyle name="Normal 34 2 2 3 5" xfId="4836"/>
    <cellStyle name="Normal 34 2 2 3 5 2" xfId="10326"/>
    <cellStyle name="Normal 34 2 2 3 6" xfId="7908"/>
    <cellStyle name="Normal 34 2 2 3_Plan3" xfId="7112"/>
    <cellStyle name="Normal 34 2 2 4" xfId="2175"/>
    <cellStyle name="Normal 34 2 2 4 2" xfId="2176"/>
    <cellStyle name="Normal 34 2 2 4 2 2" xfId="3392"/>
    <cellStyle name="Normal 34 2 2 4 2 2 2" xfId="5858"/>
    <cellStyle name="Normal 34 2 2 4 2 2 2 2" xfId="11348"/>
    <cellStyle name="Normal 34 2 2 4 2 2 3" xfId="8882"/>
    <cellStyle name="Normal 34 2 2 4 2 3" xfId="4215"/>
    <cellStyle name="Normal 34 2 2 4 2 3 2" xfId="6681"/>
    <cellStyle name="Normal 34 2 2 4 2 3 2 2" xfId="12171"/>
    <cellStyle name="Normal 34 2 2 4 2 3 3" xfId="9705"/>
    <cellStyle name="Normal 34 2 2 4 2 4" xfId="5036"/>
    <cellStyle name="Normal 34 2 2 4 2 4 2" xfId="10526"/>
    <cellStyle name="Normal 34 2 2 4 2 5" xfId="7911"/>
    <cellStyle name="Normal 34 2 2 4 3" xfId="2988"/>
    <cellStyle name="Normal 34 2 2 4 3 2" xfId="5454"/>
    <cellStyle name="Normal 34 2 2 4 3 2 2" xfId="10944"/>
    <cellStyle name="Normal 34 2 2 4 3 3" xfId="8478"/>
    <cellStyle name="Normal 34 2 2 4 4" xfId="3811"/>
    <cellStyle name="Normal 34 2 2 4 4 2" xfId="6277"/>
    <cellStyle name="Normal 34 2 2 4 4 2 2" xfId="11767"/>
    <cellStyle name="Normal 34 2 2 4 4 3" xfId="9301"/>
    <cellStyle name="Normal 34 2 2 4 5" xfId="4632"/>
    <cellStyle name="Normal 34 2 2 4 5 2" xfId="10122"/>
    <cellStyle name="Normal 34 2 2 4 6" xfId="7910"/>
    <cellStyle name="Normal 34 2 2 5" xfId="2177"/>
    <cellStyle name="Normal 34 2 2 5 2" xfId="3327"/>
    <cellStyle name="Normal 34 2 2 5 2 2" xfId="5793"/>
    <cellStyle name="Normal 34 2 2 5 2 2 2" xfId="11283"/>
    <cellStyle name="Normal 34 2 2 5 2 3" xfId="8817"/>
    <cellStyle name="Normal 34 2 2 5 3" xfId="4150"/>
    <cellStyle name="Normal 34 2 2 5 3 2" xfId="6616"/>
    <cellStyle name="Normal 34 2 2 5 3 2 2" xfId="12106"/>
    <cellStyle name="Normal 34 2 2 5 3 3" xfId="9640"/>
    <cellStyle name="Normal 34 2 2 5 4" xfId="4971"/>
    <cellStyle name="Normal 34 2 2 5 4 2" xfId="10461"/>
    <cellStyle name="Normal 34 2 2 5 5" xfId="7912"/>
    <cellStyle name="Normal 34 2 2 6" xfId="2923"/>
    <cellStyle name="Normal 34 2 2 6 2" xfId="5389"/>
    <cellStyle name="Normal 34 2 2 6 2 2" xfId="10879"/>
    <cellStyle name="Normal 34 2 2 6 3" xfId="8413"/>
    <cellStyle name="Normal 34 2 2 7" xfId="3746"/>
    <cellStyle name="Normal 34 2 2 7 2" xfId="6212"/>
    <cellStyle name="Normal 34 2 2 7 2 2" xfId="11702"/>
    <cellStyle name="Normal 34 2 2 7 3" xfId="9236"/>
    <cellStyle name="Normal 34 2 2 8" xfId="4567"/>
    <cellStyle name="Normal 34 2 2 8 2" xfId="10057"/>
    <cellStyle name="Normal 34 2 2 9" xfId="7905"/>
    <cellStyle name="Normal 34 2 2_Plan3" xfId="7075"/>
    <cellStyle name="Normal 34 2 3" xfId="2178"/>
    <cellStyle name="Normal 34 2 3 2" xfId="2179"/>
    <cellStyle name="Normal 34 2 3 2 2" xfId="3424"/>
    <cellStyle name="Normal 34 2 3 2 2 2" xfId="5890"/>
    <cellStyle name="Normal 34 2 3 2 2 2 2" xfId="11380"/>
    <cellStyle name="Normal 34 2 3 2 2 3" xfId="8914"/>
    <cellStyle name="Normal 34 2 3 2 3" xfId="4247"/>
    <cellStyle name="Normal 34 2 3 2 3 2" xfId="6713"/>
    <cellStyle name="Normal 34 2 3 2 3 2 2" xfId="12203"/>
    <cellStyle name="Normal 34 2 3 2 3 3" xfId="9737"/>
    <cellStyle name="Normal 34 2 3 2 4" xfId="5068"/>
    <cellStyle name="Normal 34 2 3 2 4 2" xfId="10558"/>
    <cellStyle name="Normal 34 2 3 2 5" xfId="7914"/>
    <cellStyle name="Normal 34 2 3 3" xfId="3020"/>
    <cellStyle name="Normal 34 2 3 3 2" xfId="5486"/>
    <cellStyle name="Normal 34 2 3 3 2 2" xfId="10976"/>
    <cellStyle name="Normal 34 2 3 3 3" xfId="8510"/>
    <cellStyle name="Normal 34 2 3 4" xfId="3843"/>
    <cellStyle name="Normal 34 2 3 4 2" xfId="6309"/>
    <cellStyle name="Normal 34 2 3 4 2 2" xfId="11799"/>
    <cellStyle name="Normal 34 2 3 4 3" xfId="9333"/>
    <cellStyle name="Normal 34 2 3 5" xfId="4664"/>
    <cellStyle name="Normal 34 2 3 5 2" xfId="10154"/>
    <cellStyle name="Normal 34 2 3 6" xfId="7913"/>
    <cellStyle name="Normal 34 2 3_Plan3" xfId="7190"/>
    <cellStyle name="Normal 34 2 4" xfId="2180"/>
    <cellStyle name="Normal 34 2 4 2" xfId="2181"/>
    <cellStyle name="Normal 34 2 4 2 2" xfId="3469"/>
    <cellStyle name="Normal 34 2 4 2 2 2" xfId="5935"/>
    <cellStyle name="Normal 34 2 4 2 2 2 2" xfId="11425"/>
    <cellStyle name="Normal 34 2 4 2 2 3" xfId="8959"/>
    <cellStyle name="Normal 34 2 4 2 3" xfId="4292"/>
    <cellStyle name="Normal 34 2 4 2 3 2" xfId="6758"/>
    <cellStyle name="Normal 34 2 4 2 3 2 2" xfId="12248"/>
    <cellStyle name="Normal 34 2 4 2 3 3" xfId="9782"/>
    <cellStyle name="Normal 34 2 4 2 4" xfId="5113"/>
    <cellStyle name="Normal 34 2 4 2 4 2" xfId="10603"/>
    <cellStyle name="Normal 34 2 4 2 5" xfId="7916"/>
    <cellStyle name="Normal 34 2 4 3" xfId="3065"/>
    <cellStyle name="Normal 34 2 4 3 2" xfId="5531"/>
    <cellStyle name="Normal 34 2 4 3 2 2" xfId="11021"/>
    <cellStyle name="Normal 34 2 4 3 3" xfId="8555"/>
    <cellStyle name="Normal 34 2 4 4" xfId="3888"/>
    <cellStyle name="Normal 34 2 4 4 2" xfId="6354"/>
    <cellStyle name="Normal 34 2 4 4 2 2" xfId="11844"/>
    <cellStyle name="Normal 34 2 4 4 3" xfId="9378"/>
    <cellStyle name="Normal 34 2 4 5" xfId="4709"/>
    <cellStyle name="Normal 34 2 4 5 2" xfId="10199"/>
    <cellStyle name="Normal 34 2 4 6" xfId="7915"/>
    <cellStyle name="Normal 34 2 4_Plan3" xfId="7189"/>
    <cellStyle name="Normal 34 2 5" xfId="2182"/>
    <cellStyle name="Normal 34 2 5 2" xfId="2183"/>
    <cellStyle name="Normal 34 2 5 2 2" xfId="3573"/>
    <cellStyle name="Normal 34 2 5 2 2 2" xfId="6039"/>
    <cellStyle name="Normal 34 2 5 2 2 2 2" xfId="11529"/>
    <cellStyle name="Normal 34 2 5 2 2 3" xfId="9063"/>
    <cellStyle name="Normal 34 2 5 2 3" xfId="4396"/>
    <cellStyle name="Normal 34 2 5 2 3 2" xfId="6862"/>
    <cellStyle name="Normal 34 2 5 2 3 2 2" xfId="12352"/>
    <cellStyle name="Normal 34 2 5 2 3 3" xfId="9886"/>
    <cellStyle name="Normal 34 2 5 2 4" xfId="5217"/>
    <cellStyle name="Normal 34 2 5 2 4 2" xfId="10707"/>
    <cellStyle name="Normal 34 2 5 2 5" xfId="7918"/>
    <cellStyle name="Normal 34 2 5 3" xfId="3169"/>
    <cellStyle name="Normal 34 2 5 3 2" xfId="5635"/>
    <cellStyle name="Normal 34 2 5 3 2 2" xfId="11125"/>
    <cellStyle name="Normal 34 2 5 3 3" xfId="8659"/>
    <cellStyle name="Normal 34 2 5 4" xfId="3992"/>
    <cellStyle name="Normal 34 2 5 4 2" xfId="6458"/>
    <cellStyle name="Normal 34 2 5 4 2 2" xfId="11948"/>
    <cellStyle name="Normal 34 2 5 4 3" xfId="9482"/>
    <cellStyle name="Normal 34 2 5 5" xfId="4813"/>
    <cellStyle name="Normal 34 2 5 5 2" xfId="10303"/>
    <cellStyle name="Normal 34 2 5 6" xfId="7917"/>
    <cellStyle name="Normal 34 2 6" xfId="2184"/>
    <cellStyle name="Normal 34 2 6 2" xfId="3280"/>
    <cellStyle name="Normal 34 2 6 2 2" xfId="5746"/>
    <cellStyle name="Normal 34 2 6 2 2 2" xfId="11236"/>
    <cellStyle name="Normal 34 2 6 2 3" xfId="8770"/>
    <cellStyle name="Normal 34 2 6 3" xfId="4103"/>
    <cellStyle name="Normal 34 2 6 3 2" xfId="6569"/>
    <cellStyle name="Normal 34 2 6 3 2 2" xfId="12059"/>
    <cellStyle name="Normal 34 2 6 3 3" xfId="9593"/>
    <cellStyle name="Normal 34 2 6 4" xfId="4924"/>
    <cellStyle name="Normal 34 2 6 4 2" xfId="10414"/>
    <cellStyle name="Normal 34 2 6 5" xfId="7919"/>
    <cellStyle name="Normal 34 2 7" xfId="2878"/>
    <cellStyle name="Normal 34 2 7 2" xfId="5344"/>
    <cellStyle name="Normal 34 2 7 2 2" xfId="10834"/>
    <cellStyle name="Normal 34 2 7 3" xfId="8368"/>
    <cellStyle name="Normal 34 2 8" xfId="3700"/>
    <cellStyle name="Normal 34 2 8 2" xfId="6166"/>
    <cellStyle name="Normal 34 2 8 2 2" xfId="11656"/>
    <cellStyle name="Normal 34 2 8 3" xfId="9190"/>
    <cellStyle name="Normal 34 2 9" xfId="4522"/>
    <cellStyle name="Normal 34 2 9 2" xfId="10012"/>
    <cellStyle name="Normal 34 2_Plan3" xfId="7191"/>
    <cellStyle name="Normal 34 3" xfId="1040"/>
    <cellStyle name="Normal 34 3 10" xfId="2185"/>
    <cellStyle name="Normal 34 3 2" xfId="2186"/>
    <cellStyle name="Normal 34 3 2 2" xfId="2187"/>
    <cellStyle name="Normal 34 3 2 2 2" xfId="3517"/>
    <cellStyle name="Normal 34 3 2 2 2 2" xfId="5983"/>
    <cellStyle name="Normal 34 3 2 2 2 2 2" xfId="11473"/>
    <cellStyle name="Normal 34 3 2 2 2 3" xfId="9007"/>
    <cellStyle name="Normal 34 3 2 2 3" xfId="4340"/>
    <cellStyle name="Normal 34 3 2 2 3 2" xfId="6806"/>
    <cellStyle name="Normal 34 3 2 2 3 2 2" xfId="12296"/>
    <cellStyle name="Normal 34 3 2 2 3 3" xfId="9830"/>
    <cellStyle name="Normal 34 3 2 2 4" xfId="5161"/>
    <cellStyle name="Normal 34 3 2 2 4 2" xfId="10651"/>
    <cellStyle name="Normal 34 3 2 2 5" xfId="7922"/>
    <cellStyle name="Normal 34 3 2 3" xfId="3113"/>
    <cellStyle name="Normal 34 3 2 3 2" xfId="5579"/>
    <cellStyle name="Normal 34 3 2 3 2 2" xfId="11069"/>
    <cellStyle name="Normal 34 3 2 3 3" xfId="8603"/>
    <cellStyle name="Normal 34 3 2 4" xfId="3936"/>
    <cellStyle name="Normal 34 3 2 4 2" xfId="6402"/>
    <cellStyle name="Normal 34 3 2 4 2 2" xfId="11892"/>
    <cellStyle name="Normal 34 3 2 4 3" xfId="9426"/>
    <cellStyle name="Normal 34 3 2 5" xfId="4757"/>
    <cellStyle name="Normal 34 3 2 5 2" xfId="10247"/>
    <cellStyle name="Normal 34 3 2 6" xfId="7921"/>
    <cellStyle name="Normal 34 3 2_Plan3" xfId="7046"/>
    <cellStyle name="Normal 34 3 3" xfId="2188"/>
    <cellStyle name="Normal 34 3 3 2" xfId="2189"/>
    <cellStyle name="Normal 34 3 3 2 2" xfId="3588"/>
    <cellStyle name="Normal 34 3 3 2 2 2" xfId="6054"/>
    <cellStyle name="Normal 34 3 3 2 2 2 2" xfId="11544"/>
    <cellStyle name="Normal 34 3 3 2 2 3" xfId="9078"/>
    <cellStyle name="Normal 34 3 3 2 3" xfId="4411"/>
    <cellStyle name="Normal 34 3 3 2 3 2" xfId="6877"/>
    <cellStyle name="Normal 34 3 3 2 3 2 2" xfId="12367"/>
    <cellStyle name="Normal 34 3 3 2 3 3" xfId="9901"/>
    <cellStyle name="Normal 34 3 3 2 4" xfId="5232"/>
    <cellStyle name="Normal 34 3 3 2 4 2" xfId="10722"/>
    <cellStyle name="Normal 34 3 3 2 5" xfId="7924"/>
    <cellStyle name="Normal 34 3 3 3" xfId="3184"/>
    <cellStyle name="Normal 34 3 3 3 2" xfId="5650"/>
    <cellStyle name="Normal 34 3 3 3 2 2" xfId="11140"/>
    <cellStyle name="Normal 34 3 3 3 3" xfId="8674"/>
    <cellStyle name="Normal 34 3 3 4" xfId="4007"/>
    <cellStyle name="Normal 34 3 3 4 2" xfId="6473"/>
    <cellStyle name="Normal 34 3 3 4 2 2" xfId="11963"/>
    <cellStyle name="Normal 34 3 3 4 3" xfId="9497"/>
    <cellStyle name="Normal 34 3 3 5" xfId="4828"/>
    <cellStyle name="Normal 34 3 3 5 2" xfId="10318"/>
    <cellStyle name="Normal 34 3 3 6" xfId="7923"/>
    <cellStyle name="Normal 34 3 3_Plan3" xfId="7163"/>
    <cellStyle name="Normal 34 3 4" xfId="2190"/>
    <cellStyle name="Normal 34 3 4 2" xfId="2191"/>
    <cellStyle name="Normal 34 3 4 2 2" xfId="3461"/>
    <cellStyle name="Normal 34 3 4 2 2 2" xfId="5927"/>
    <cellStyle name="Normal 34 3 4 2 2 2 2" xfId="11417"/>
    <cellStyle name="Normal 34 3 4 2 2 3" xfId="8951"/>
    <cellStyle name="Normal 34 3 4 2 3" xfId="4284"/>
    <cellStyle name="Normal 34 3 4 2 3 2" xfId="6750"/>
    <cellStyle name="Normal 34 3 4 2 3 2 2" xfId="12240"/>
    <cellStyle name="Normal 34 3 4 2 3 3" xfId="9774"/>
    <cellStyle name="Normal 34 3 4 2 4" xfId="5105"/>
    <cellStyle name="Normal 34 3 4 2 4 2" xfId="10595"/>
    <cellStyle name="Normal 34 3 4 2 5" xfId="7926"/>
    <cellStyle name="Normal 34 3 4 3" xfId="3057"/>
    <cellStyle name="Normal 34 3 4 3 2" xfId="5523"/>
    <cellStyle name="Normal 34 3 4 3 2 2" xfId="11013"/>
    <cellStyle name="Normal 34 3 4 3 3" xfId="8547"/>
    <cellStyle name="Normal 34 3 4 4" xfId="3880"/>
    <cellStyle name="Normal 34 3 4 4 2" xfId="6346"/>
    <cellStyle name="Normal 34 3 4 4 2 2" xfId="11836"/>
    <cellStyle name="Normal 34 3 4 4 3" xfId="9370"/>
    <cellStyle name="Normal 34 3 4 5" xfId="4701"/>
    <cellStyle name="Normal 34 3 4 5 2" xfId="10191"/>
    <cellStyle name="Normal 34 3 4 6" xfId="7925"/>
    <cellStyle name="Normal 34 3 5" xfId="2192"/>
    <cellStyle name="Normal 34 3 5 2" xfId="3319"/>
    <cellStyle name="Normal 34 3 5 2 2" xfId="5785"/>
    <cellStyle name="Normal 34 3 5 2 2 2" xfId="11275"/>
    <cellStyle name="Normal 34 3 5 2 3" xfId="8809"/>
    <cellStyle name="Normal 34 3 5 3" xfId="4142"/>
    <cellStyle name="Normal 34 3 5 3 2" xfId="6608"/>
    <cellStyle name="Normal 34 3 5 3 2 2" xfId="12098"/>
    <cellStyle name="Normal 34 3 5 3 3" xfId="9632"/>
    <cellStyle name="Normal 34 3 5 4" xfId="4963"/>
    <cellStyle name="Normal 34 3 5 4 2" xfId="10453"/>
    <cellStyle name="Normal 34 3 5 5" xfId="7927"/>
    <cellStyle name="Normal 34 3 6" xfId="2915"/>
    <cellStyle name="Normal 34 3 6 2" xfId="5381"/>
    <cellStyle name="Normal 34 3 6 2 2" xfId="10871"/>
    <cellStyle name="Normal 34 3 6 3" xfId="8405"/>
    <cellStyle name="Normal 34 3 7" xfId="3738"/>
    <cellStyle name="Normal 34 3 7 2" xfId="6204"/>
    <cellStyle name="Normal 34 3 7 2 2" xfId="11694"/>
    <cellStyle name="Normal 34 3 7 3" xfId="9228"/>
    <cellStyle name="Normal 34 3 8" xfId="4559"/>
    <cellStyle name="Normal 34 3 8 2" xfId="10049"/>
    <cellStyle name="Normal 34 3 9" xfId="7920"/>
    <cellStyle name="Normal 34 3_Plan3" xfId="7188"/>
    <cellStyle name="Normal 34 4" xfId="2193"/>
    <cellStyle name="Normal 34 4 2" xfId="2194"/>
    <cellStyle name="Normal 34 4 2 2" xfId="2195"/>
    <cellStyle name="Normal 34 4 2 2 2" xfId="3560"/>
    <cellStyle name="Normal 34 4 2 2 2 2" xfId="6026"/>
    <cellStyle name="Normal 34 4 2 2 2 2 2" xfId="11516"/>
    <cellStyle name="Normal 34 4 2 2 2 3" xfId="9050"/>
    <cellStyle name="Normal 34 4 2 2 3" xfId="4383"/>
    <cellStyle name="Normal 34 4 2 2 3 2" xfId="6849"/>
    <cellStyle name="Normal 34 4 2 2 3 2 2" xfId="12339"/>
    <cellStyle name="Normal 34 4 2 2 3 3" xfId="9873"/>
    <cellStyle name="Normal 34 4 2 2 4" xfId="5204"/>
    <cellStyle name="Normal 34 4 2 2 4 2" xfId="10694"/>
    <cellStyle name="Normal 34 4 2 2 5" xfId="7930"/>
    <cellStyle name="Normal 34 4 2 3" xfId="3156"/>
    <cellStyle name="Normal 34 4 2 3 2" xfId="5622"/>
    <cellStyle name="Normal 34 4 2 3 2 2" xfId="11112"/>
    <cellStyle name="Normal 34 4 2 3 3" xfId="8646"/>
    <cellStyle name="Normal 34 4 2 4" xfId="3979"/>
    <cellStyle name="Normal 34 4 2 4 2" xfId="6445"/>
    <cellStyle name="Normal 34 4 2 4 2 2" xfId="11935"/>
    <cellStyle name="Normal 34 4 2 4 3" xfId="9469"/>
    <cellStyle name="Normal 34 4 2 5" xfId="4800"/>
    <cellStyle name="Normal 34 4 2 5 2" xfId="10290"/>
    <cellStyle name="Normal 34 4 2 6" xfId="7929"/>
    <cellStyle name="Normal 34 4 2_Plan3" xfId="7141"/>
    <cellStyle name="Normal 34 4 3" xfId="2196"/>
    <cellStyle name="Normal 34 4 3 2" xfId="2197"/>
    <cellStyle name="Normal 34 4 3 2 2" xfId="3631"/>
    <cellStyle name="Normal 34 4 3 2 2 2" xfId="6097"/>
    <cellStyle name="Normal 34 4 3 2 2 2 2" xfId="11587"/>
    <cellStyle name="Normal 34 4 3 2 2 3" xfId="9121"/>
    <cellStyle name="Normal 34 4 3 2 3" xfId="4454"/>
    <cellStyle name="Normal 34 4 3 2 3 2" xfId="6920"/>
    <cellStyle name="Normal 34 4 3 2 3 2 2" xfId="12410"/>
    <cellStyle name="Normal 34 4 3 2 3 3" xfId="9944"/>
    <cellStyle name="Normal 34 4 3 2 4" xfId="5275"/>
    <cellStyle name="Normal 34 4 3 2 4 2" xfId="10765"/>
    <cellStyle name="Normal 34 4 3 2 5" xfId="7932"/>
    <cellStyle name="Normal 34 4 3 3" xfId="3227"/>
    <cellStyle name="Normal 34 4 3 3 2" xfId="5693"/>
    <cellStyle name="Normal 34 4 3 3 2 2" xfId="11183"/>
    <cellStyle name="Normal 34 4 3 3 3" xfId="8717"/>
    <cellStyle name="Normal 34 4 3 4" xfId="4050"/>
    <cellStyle name="Normal 34 4 3 4 2" xfId="6516"/>
    <cellStyle name="Normal 34 4 3 4 2 2" xfId="12006"/>
    <cellStyle name="Normal 34 4 3 4 3" xfId="9540"/>
    <cellStyle name="Normal 34 4 3 5" xfId="4871"/>
    <cellStyle name="Normal 34 4 3 5 2" xfId="10361"/>
    <cellStyle name="Normal 34 4 3 6" xfId="7931"/>
    <cellStyle name="Normal 34 4 3_Plan3" xfId="7140"/>
    <cellStyle name="Normal 34 4 4" xfId="2198"/>
    <cellStyle name="Normal 34 4 4 2" xfId="2199"/>
    <cellStyle name="Normal 34 4 4 2 2" xfId="3663"/>
    <cellStyle name="Normal 34 4 4 2 2 2" xfId="6129"/>
    <cellStyle name="Normal 34 4 4 2 2 2 2" xfId="11619"/>
    <cellStyle name="Normal 34 4 4 2 2 3" xfId="9153"/>
    <cellStyle name="Normal 34 4 4 2 3" xfId="4486"/>
    <cellStyle name="Normal 34 4 4 2 3 2" xfId="6952"/>
    <cellStyle name="Normal 34 4 4 2 3 2 2" xfId="12442"/>
    <cellStyle name="Normal 34 4 4 2 3 3" xfId="9976"/>
    <cellStyle name="Normal 34 4 4 2 4" xfId="5307"/>
    <cellStyle name="Normal 34 4 4 2 4 2" xfId="10797"/>
    <cellStyle name="Normal 34 4 4 2 5" xfId="7934"/>
    <cellStyle name="Normal 34 4 4 3" xfId="3259"/>
    <cellStyle name="Normal 34 4 4 3 2" xfId="5725"/>
    <cellStyle name="Normal 34 4 4 3 2 2" xfId="11215"/>
    <cellStyle name="Normal 34 4 4 3 3" xfId="8749"/>
    <cellStyle name="Normal 34 4 4 4" xfId="4082"/>
    <cellStyle name="Normal 34 4 4 4 2" xfId="6548"/>
    <cellStyle name="Normal 34 4 4 4 2 2" xfId="12038"/>
    <cellStyle name="Normal 34 4 4 4 3" xfId="9572"/>
    <cellStyle name="Normal 34 4 4 5" xfId="4903"/>
    <cellStyle name="Normal 34 4 4 5 2" xfId="10393"/>
    <cellStyle name="Normal 34 4 4 6" xfId="7933"/>
    <cellStyle name="Normal 34 4 5" xfId="2200"/>
    <cellStyle name="Normal 34 4 5 2" xfId="3363"/>
    <cellStyle name="Normal 34 4 5 2 2" xfId="5829"/>
    <cellStyle name="Normal 34 4 5 2 2 2" xfId="11319"/>
    <cellStyle name="Normal 34 4 5 2 3" xfId="8853"/>
    <cellStyle name="Normal 34 4 5 3" xfId="4186"/>
    <cellStyle name="Normal 34 4 5 3 2" xfId="6652"/>
    <cellStyle name="Normal 34 4 5 3 2 2" xfId="12142"/>
    <cellStyle name="Normal 34 4 5 3 3" xfId="9676"/>
    <cellStyle name="Normal 34 4 5 4" xfId="5007"/>
    <cellStyle name="Normal 34 4 5 4 2" xfId="10497"/>
    <cellStyle name="Normal 34 4 5 5" xfId="7935"/>
    <cellStyle name="Normal 34 4 6" xfId="2959"/>
    <cellStyle name="Normal 34 4 6 2" xfId="5425"/>
    <cellStyle name="Normal 34 4 6 2 2" xfId="10915"/>
    <cellStyle name="Normal 34 4 6 3" xfId="8449"/>
    <cellStyle name="Normal 34 4 7" xfId="3782"/>
    <cellStyle name="Normal 34 4 7 2" xfId="6248"/>
    <cellStyle name="Normal 34 4 7 2 2" xfId="11738"/>
    <cellStyle name="Normal 34 4 7 3" xfId="9272"/>
    <cellStyle name="Normal 34 4 8" xfId="4603"/>
    <cellStyle name="Normal 34 4 8 2" xfId="10093"/>
    <cellStyle name="Normal 34 4 9" xfId="7928"/>
    <cellStyle name="Normal 34 4_Plan3" xfId="7142"/>
    <cellStyle name="Normal 34 5" xfId="2201"/>
    <cellStyle name="Normal 34 5 2" xfId="2202"/>
    <cellStyle name="Normal 34 5 2 2" xfId="2203"/>
    <cellStyle name="Normal 34 5 2 2 2" xfId="3562"/>
    <cellStyle name="Normal 34 5 2 2 2 2" xfId="6028"/>
    <cellStyle name="Normal 34 5 2 2 2 2 2" xfId="11518"/>
    <cellStyle name="Normal 34 5 2 2 2 3" xfId="9052"/>
    <cellStyle name="Normal 34 5 2 2 3" xfId="4385"/>
    <cellStyle name="Normal 34 5 2 2 3 2" xfId="6851"/>
    <cellStyle name="Normal 34 5 2 2 3 2 2" xfId="12341"/>
    <cellStyle name="Normal 34 5 2 2 3 3" xfId="9875"/>
    <cellStyle name="Normal 34 5 2 2 4" xfId="5206"/>
    <cellStyle name="Normal 34 5 2 2 4 2" xfId="10696"/>
    <cellStyle name="Normal 34 5 2 2 5" xfId="7938"/>
    <cellStyle name="Normal 34 5 2 3" xfId="3158"/>
    <cellStyle name="Normal 34 5 2 3 2" xfId="5624"/>
    <cellStyle name="Normal 34 5 2 3 2 2" xfId="11114"/>
    <cellStyle name="Normal 34 5 2 3 3" xfId="8648"/>
    <cellStyle name="Normal 34 5 2 4" xfId="3981"/>
    <cellStyle name="Normal 34 5 2 4 2" xfId="6447"/>
    <cellStyle name="Normal 34 5 2 4 2 2" xfId="11937"/>
    <cellStyle name="Normal 34 5 2 4 3" xfId="9471"/>
    <cellStyle name="Normal 34 5 2 5" xfId="4802"/>
    <cellStyle name="Normal 34 5 2 5 2" xfId="10292"/>
    <cellStyle name="Normal 34 5 2 6" xfId="7937"/>
    <cellStyle name="Normal 34 5 2_Plan3" xfId="7035"/>
    <cellStyle name="Normal 34 5 3" xfId="2204"/>
    <cellStyle name="Normal 34 5 3 2" xfId="2205"/>
    <cellStyle name="Normal 34 5 3 2 2" xfId="3633"/>
    <cellStyle name="Normal 34 5 3 2 2 2" xfId="6099"/>
    <cellStyle name="Normal 34 5 3 2 2 2 2" xfId="11589"/>
    <cellStyle name="Normal 34 5 3 2 2 3" xfId="9123"/>
    <cellStyle name="Normal 34 5 3 2 3" xfId="4456"/>
    <cellStyle name="Normal 34 5 3 2 3 2" xfId="6922"/>
    <cellStyle name="Normal 34 5 3 2 3 2 2" xfId="12412"/>
    <cellStyle name="Normal 34 5 3 2 3 3" xfId="9946"/>
    <cellStyle name="Normal 34 5 3 2 4" xfId="5277"/>
    <cellStyle name="Normal 34 5 3 2 4 2" xfId="10767"/>
    <cellStyle name="Normal 34 5 3 2 5" xfId="7940"/>
    <cellStyle name="Normal 34 5 3 3" xfId="3229"/>
    <cellStyle name="Normal 34 5 3 3 2" xfId="5695"/>
    <cellStyle name="Normal 34 5 3 3 2 2" xfId="11185"/>
    <cellStyle name="Normal 34 5 3 3 3" xfId="8719"/>
    <cellStyle name="Normal 34 5 3 4" xfId="4052"/>
    <cellStyle name="Normal 34 5 3 4 2" xfId="6518"/>
    <cellStyle name="Normal 34 5 3 4 2 2" xfId="12008"/>
    <cellStyle name="Normal 34 5 3 4 3" xfId="9542"/>
    <cellStyle name="Normal 34 5 3 5" xfId="4873"/>
    <cellStyle name="Normal 34 5 3 5 2" xfId="10363"/>
    <cellStyle name="Normal 34 5 3 6" xfId="7939"/>
    <cellStyle name="Normal 34 5 3_Plan3" xfId="7233"/>
    <cellStyle name="Normal 34 5 4" xfId="2206"/>
    <cellStyle name="Normal 34 5 4 2" xfId="2207"/>
    <cellStyle name="Normal 34 5 4 2 2" xfId="3665"/>
    <cellStyle name="Normal 34 5 4 2 2 2" xfId="6131"/>
    <cellStyle name="Normal 34 5 4 2 2 2 2" xfId="11621"/>
    <cellStyle name="Normal 34 5 4 2 2 3" xfId="9155"/>
    <cellStyle name="Normal 34 5 4 2 3" xfId="4488"/>
    <cellStyle name="Normal 34 5 4 2 3 2" xfId="6954"/>
    <cellStyle name="Normal 34 5 4 2 3 2 2" xfId="12444"/>
    <cellStyle name="Normal 34 5 4 2 3 3" xfId="9978"/>
    <cellStyle name="Normal 34 5 4 2 4" xfId="5309"/>
    <cellStyle name="Normal 34 5 4 2 4 2" xfId="10799"/>
    <cellStyle name="Normal 34 5 4 2 5" xfId="7942"/>
    <cellStyle name="Normal 34 5 4 3" xfId="3261"/>
    <cellStyle name="Normal 34 5 4 3 2" xfId="5727"/>
    <cellStyle name="Normal 34 5 4 3 2 2" xfId="11217"/>
    <cellStyle name="Normal 34 5 4 3 3" xfId="8751"/>
    <cellStyle name="Normal 34 5 4 4" xfId="4084"/>
    <cellStyle name="Normal 34 5 4 4 2" xfId="6550"/>
    <cellStyle name="Normal 34 5 4 4 2 2" xfId="12040"/>
    <cellStyle name="Normal 34 5 4 4 3" xfId="9574"/>
    <cellStyle name="Normal 34 5 4 5" xfId="4905"/>
    <cellStyle name="Normal 34 5 4 5 2" xfId="10395"/>
    <cellStyle name="Normal 34 5 4 6" xfId="7941"/>
    <cellStyle name="Normal 34 5 5" xfId="2208"/>
    <cellStyle name="Normal 34 5 5 2" xfId="3365"/>
    <cellStyle name="Normal 34 5 5 2 2" xfId="5831"/>
    <cellStyle name="Normal 34 5 5 2 2 2" xfId="11321"/>
    <cellStyle name="Normal 34 5 5 2 3" xfId="8855"/>
    <cellStyle name="Normal 34 5 5 3" xfId="4188"/>
    <cellStyle name="Normal 34 5 5 3 2" xfId="6654"/>
    <cellStyle name="Normal 34 5 5 3 2 2" xfId="12144"/>
    <cellStyle name="Normal 34 5 5 3 3" xfId="9678"/>
    <cellStyle name="Normal 34 5 5 4" xfId="5009"/>
    <cellStyle name="Normal 34 5 5 4 2" xfId="10499"/>
    <cellStyle name="Normal 34 5 5 5" xfId="7943"/>
    <cellStyle name="Normal 34 5 6" xfId="2961"/>
    <cellStyle name="Normal 34 5 6 2" xfId="5427"/>
    <cellStyle name="Normal 34 5 6 2 2" xfId="10917"/>
    <cellStyle name="Normal 34 5 6 3" xfId="8451"/>
    <cellStyle name="Normal 34 5 7" xfId="3784"/>
    <cellStyle name="Normal 34 5 7 2" xfId="6250"/>
    <cellStyle name="Normal 34 5 7 2 2" xfId="11740"/>
    <cellStyle name="Normal 34 5 7 3" xfId="9274"/>
    <cellStyle name="Normal 34 5 8" xfId="4605"/>
    <cellStyle name="Normal 34 5 8 2" xfId="10095"/>
    <cellStyle name="Normal 34 5 9" xfId="7936"/>
    <cellStyle name="Normal 34 5_Plan3" xfId="7139"/>
    <cellStyle name="Normal 34 6" xfId="2209"/>
    <cellStyle name="Normal 34 6 2" xfId="2210"/>
    <cellStyle name="Normal 34 6 2 2" xfId="2211"/>
    <cellStyle name="Normal 34 6 2 2 2" xfId="3564"/>
    <cellStyle name="Normal 34 6 2 2 2 2" xfId="6030"/>
    <cellStyle name="Normal 34 6 2 2 2 2 2" xfId="11520"/>
    <cellStyle name="Normal 34 6 2 2 2 3" xfId="9054"/>
    <cellStyle name="Normal 34 6 2 2 3" xfId="4387"/>
    <cellStyle name="Normal 34 6 2 2 3 2" xfId="6853"/>
    <cellStyle name="Normal 34 6 2 2 3 2 2" xfId="12343"/>
    <cellStyle name="Normal 34 6 2 2 3 3" xfId="9877"/>
    <cellStyle name="Normal 34 6 2 2 4" xfId="5208"/>
    <cellStyle name="Normal 34 6 2 2 4 2" xfId="10698"/>
    <cellStyle name="Normal 34 6 2 2 5" xfId="7946"/>
    <cellStyle name="Normal 34 6 2 3" xfId="3160"/>
    <cellStyle name="Normal 34 6 2 3 2" xfId="5626"/>
    <cellStyle name="Normal 34 6 2 3 2 2" xfId="11116"/>
    <cellStyle name="Normal 34 6 2 3 3" xfId="8650"/>
    <cellStyle name="Normal 34 6 2 4" xfId="3983"/>
    <cellStyle name="Normal 34 6 2 4 2" xfId="6449"/>
    <cellStyle name="Normal 34 6 2 4 2 2" xfId="11939"/>
    <cellStyle name="Normal 34 6 2 4 3" xfId="9473"/>
    <cellStyle name="Normal 34 6 2 5" xfId="4804"/>
    <cellStyle name="Normal 34 6 2 5 2" xfId="10294"/>
    <cellStyle name="Normal 34 6 2 6" xfId="7945"/>
    <cellStyle name="Normal 34 6 2_Plan3" xfId="7235"/>
    <cellStyle name="Normal 34 6 3" xfId="2212"/>
    <cellStyle name="Normal 34 6 3 2" xfId="2213"/>
    <cellStyle name="Normal 34 6 3 2 2" xfId="3635"/>
    <cellStyle name="Normal 34 6 3 2 2 2" xfId="6101"/>
    <cellStyle name="Normal 34 6 3 2 2 2 2" xfId="11591"/>
    <cellStyle name="Normal 34 6 3 2 2 3" xfId="9125"/>
    <cellStyle name="Normal 34 6 3 2 3" xfId="4458"/>
    <cellStyle name="Normal 34 6 3 2 3 2" xfId="6924"/>
    <cellStyle name="Normal 34 6 3 2 3 2 2" xfId="12414"/>
    <cellStyle name="Normal 34 6 3 2 3 3" xfId="9948"/>
    <cellStyle name="Normal 34 6 3 2 4" xfId="5279"/>
    <cellStyle name="Normal 34 6 3 2 4 2" xfId="10769"/>
    <cellStyle name="Normal 34 6 3 2 5" xfId="7948"/>
    <cellStyle name="Normal 34 6 3 3" xfId="3231"/>
    <cellStyle name="Normal 34 6 3 3 2" xfId="5697"/>
    <cellStyle name="Normal 34 6 3 3 2 2" xfId="11187"/>
    <cellStyle name="Normal 34 6 3 3 3" xfId="8721"/>
    <cellStyle name="Normal 34 6 3 4" xfId="4054"/>
    <cellStyle name="Normal 34 6 3 4 2" xfId="6520"/>
    <cellStyle name="Normal 34 6 3 4 2 2" xfId="12010"/>
    <cellStyle name="Normal 34 6 3 4 3" xfId="9544"/>
    <cellStyle name="Normal 34 6 3 5" xfId="4875"/>
    <cellStyle name="Normal 34 6 3 5 2" xfId="10365"/>
    <cellStyle name="Normal 34 6 3 6" xfId="7947"/>
    <cellStyle name="Normal 34 6 3_Plan3" xfId="7229"/>
    <cellStyle name="Normal 34 6 4" xfId="2214"/>
    <cellStyle name="Normal 34 6 4 2" xfId="2215"/>
    <cellStyle name="Normal 34 6 4 2 2" xfId="3667"/>
    <cellStyle name="Normal 34 6 4 2 2 2" xfId="6133"/>
    <cellStyle name="Normal 34 6 4 2 2 2 2" xfId="11623"/>
    <cellStyle name="Normal 34 6 4 2 2 3" xfId="9157"/>
    <cellStyle name="Normal 34 6 4 2 3" xfId="4490"/>
    <cellStyle name="Normal 34 6 4 2 3 2" xfId="6956"/>
    <cellStyle name="Normal 34 6 4 2 3 2 2" xfId="12446"/>
    <cellStyle name="Normal 34 6 4 2 3 3" xfId="9980"/>
    <cellStyle name="Normal 34 6 4 2 4" xfId="5311"/>
    <cellStyle name="Normal 34 6 4 2 4 2" xfId="10801"/>
    <cellStyle name="Normal 34 6 4 2 5" xfId="7950"/>
    <cellStyle name="Normal 34 6 4 3" xfId="3263"/>
    <cellStyle name="Normal 34 6 4 3 2" xfId="5729"/>
    <cellStyle name="Normal 34 6 4 3 2 2" xfId="11219"/>
    <cellStyle name="Normal 34 6 4 3 3" xfId="8753"/>
    <cellStyle name="Normal 34 6 4 4" xfId="4086"/>
    <cellStyle name="Normal 34 6 4 4 2" xfId="6552"/>
    <cellStyle name="Normal 34 6 4 4 2 2" xfId="12042"/>
    <cellStyle name="Normal 34 6 4 4 3" xfId="9576"/>
    <cellStyle name="Normal 34 6 4 5" xfId="4907"/>
    <cellStyle name="Normal 34 6 4 5 2" xfId="10397"/>
    <cellStyle name="Normal 34 6 4 6" xfId="7949"/>
    <cellStyle name="Normal 34 6 5" xfId="2216"/>
    <cellStyle name="Normal 34 6 5 2" xfId="3367"/>
    <cellStyle name="Normal 34 6 5 2 2" xfId="5833"/>
    <cellStyle name="Normal 34 6 5 2 2 2" xfId="11323"/>
    <cellStyle name="Normal 34 6 5 2 3" xfId="8857"/>
    <cellStyle name="Normal 34 6 5 3" xfId="4190"/>
    <cellStyle name="Normal 34 6 5 3 2" xfId="6656"/>
    <cellStyle name="Normal 34 6 5 3 2 2" xfId="12146"/>
    <cellStyle name="Normal 34 6 5 3 3" xfId="9680"/>
    <cellStyle name="Normal 34 6 5 4" xfId="5011"/>
    <cellStyle name="Normal 34 6 5 4 2" xfId="10501"/>
    <cellStyle name="Normal 34 6 5 5" xfId="7951"/>
    <cellStyle name="Normal 34 6 6" xfId="2963"/>
    <cellStyle name="Normal 34 6 6 2" xfId="5429"/>
    <cellStyle name="Normal 34 6 6 2 2" xfId="10919"/>
    <cellStyle name="Normal 34 6 6 3" xfId="8453"/>
    <cellStyle name="Normal 34 6 7" xfId="3786"/>
    <cellStyle name="Normal 34 6 7 2" xfId="6252"/>
    <cellStyle name="Normal 34 6 7 2 2" xfId="11742"/>
    <cellStyle name="Normal 34 6 7 3" xfId="9276"/>
    <cellStyle name="Normal 34 6 8" xfId="4607"/>
    <cellStyle name="Normal 34 6 8 2" xfId="10097"/>
    <cellStyle name="Normal 34 6 9" xfId="7944"/>
    <cellStyle name="Normal 34 6_Plan3" xfId="7234"/>
    <cellStyle name="Normal 34 7" xfId="2217"/>
    <cellStyle name="Normal 34 7 2" xfId="2218"/>
    <cellStyle name="Normal 34 7 2 2" xfId="2219"/>
    <cellStyle name="Normal 34 7 2 2 2" xfId="3414"/>
    <cellStyle name="Normal 34 7 2 2 2 2" xfId="5880"/>
    <cellStyle name="Normal 34 7 2 2 2 2 2" xfId="11370"/>
    <cellStyle name="Normal 34 7 2 2 2 3" xfId="8904"/>
    <cellStyle name="Normal 34 7 2 2 3" xfId="4237"/>
    <cellStyle name="Normal 34 7 2 2 3 2" xfId="6703"/>
    <cellStyle name="Normal 34 7 2 2 3 2 2" xfId="12193"/>
    <cellStyle name="Normal 34 7 2 2 3 3" xfId="9727"/>
    <cellStyle name="Normal 34 7 2 2 4" xfId="5058"/>
    <cellStyle name="Normal 34 7 2 2 4 2" xfId="10548"/>
    <cellStyle name="Normal 34 7 2 2 5" xfId="7954"/>
    <cellStyle name="Normal 34 7 2 3" xfId="3010"/>
    <cellStyle name="Normal 34 7 2 3 2" xfId="5476"/>
    <cellStyle name="Normal 34 7 2 3 2 2" xfId="10966"/>
    <cellStyle name="Normal 34 7 2 3 3" xfId="8500"/>
    <cellStyle name="Normal 34 7 2 4" xfId="3833"/>
    <cellStyle name="Normal 34 7 2 4 2" xfId="6299"/>
    <cellStyle name="Normal 34 7 2 4 2 2" xfId="11789"/>
    <cellStyle name="Normal 34 7 2 4 3" xfId="9323"/>
    <cellStyle name="Normal 34 7 2 5" xfId="4654"/>
    <cellStyle name="Normal 34 7 2 5 2" xfId="10144"/>
    <cellStyle name="Normal 34 7 2 6" xfId="7953"/>
    <cellStyle name="Normal 34 7 3" xfId="2220"/>
    <cellStyle name="Normal 34 7 3 2" xfId="2221"/>
    <cellStyle name="Normal 34 7 3 2 2" xfId="3400"/>
    <cellStyle name="Normal 34 7 3 2 2 2" xfId="5866"/>
    <cellStyle name="Normal 34 7 3 2 2 2 2" xfId="11356"/>
    <cellStyle name="Normal 34 7 3 2 2 3" xfId="8890"/>
    <cellStyle name="Normal 34 7 3 2 3" xfId="4223"/>
    <cellStyle name="Normal 34 7 3 2 3 2" xfId="6689"/>
    <cellStyle name="Normal 34 7 3 2 3 2 2" xfId="12179"/>
    <cellStyle name="Normal 34 7 3 2 3 3" xfId="9713"/>
    <cellStyle name="Normal 34 7 3 2 4" xfId="5044"/>
    <cellStyle name="Normal 34 7 3 2 4 2" xfId="10534"/>
    <cellStyle name="Normal 34 7 3 2 5" xfId="7956"/>
    <cellStyle name="Normal 34 7 3 3" xfId="2996"/>
    <cellStyle name="Normal 34 7 3 3 2" xfId="5462"/>
    <cellStyle name="Normal 34 7 3 3 2 2" xfId="10952"/>
    <cellStyle name="Normal 34 7 3 3 3" xfId="8486"/>
    <cellStyle name="Normal 34 7 3 4" xfId="3819"/>
    <cellStyle name="Normal 34 7 3 4 2" xfId="6285"/>
    <cellStyle name="Normal 34 7 3 4 2 2" xfId="11775"/>
    <cellStyle name="Normal 34 7 3 4 3" xfId="9309"/>
    <cellStyle name="Normal 34 7 3 5" xfId="4640"/>
    <cellStyle name="Normal 34 7 3 5 2" xfId="10130"/>
    <cellStyle name="Normal 34 7 3 6" xfId="7955"/>
    <cellStyle name="Normal 34 7 4" xfId="2222"/>
    <cellStyle name="Normal 34 7 4 2" xfId="2223"/>
    <cellStyle name="Normal 34 7 4 2 2" xfId="3403"/>
    <cellStyle name="Normal 34 7 4 2 2 2" xfId="5869"/>
    <cellStyle name="Normal 34 7 4 2 2 2 2" xfId="11359"/>
    <cellStyle name="Normal 34 7 4 2 2 3" xfId="8893"/>
    <cellStyle name="Normal 34 7 4 2 3" xfId="4226"/>
    <cellStyle name="Normal 34 7 4 2 3 2" xfId="6692"/>
    <cellStyle name="Normal 34 7 4 2 3 2 2" xfId="12182"/>
    <cellStyle name="Normal 34 7 4 2 3 3" xfId="9716"/>
    <cellStyle name="Normal 34 7 4 2 4" xfId="5047"/>
    <cellStyle name="Normal 34 7 4 2 4 2" xfId="10537"/>
    <cellStyle name="Normal 34 7 4 2 5" xfId="7958"/>
    <cellStyle name="Normal 34 7 4 3" xfId="2999"/>
    <cellStyle name="Normal 34 7 4 3 2" xfId="5465"/>
    <cellStyle name="Normal 34 7 4 3 2 2" xfId="10955"/>
    <cellStyle name="Normal 34 7 4 3 3" xfId="8489"/>
    <cellStyle name="Normal 34 7 4 4" xfId="3822"/>
    <cellStyle name="Normal 34 7 4 4 2" xfId="6288"/>
    <cellStyle name="Normal 34 7 4 4 2 2" xfId="11778"/>
    <cellStyle name="Normal 34 7 4 4 3" xfId="9312"/>
    <cellStyle name="Normal 34 7 4 5" xfId="4643"/>
    <cellStyle name="Normal 34 7 4 5 2" xfId="10133"/>
    <cellStyle name="Normal 34 7 4 6" xfId="7957"/>
    <cellStyle name="Normal 34 7 5" xfId="2224"/>
    <cellStyle name="Normal 34 7 5 2" xfId="3272"/>
    <cellStyle name="Normal 34 7 5 2 2" xfId="5738"/>
    <cellStyle name="Normal 34 7 5 2 2 2" xfId="11228"/>
    <cellStyle name="Normal 34 7 5 2 3" xfId="8762"/>
    <cellStyle name="Normal 34 7 5 3" xfId="4095"/>
    <cellStyle name="Normal 34 7 5 3 2" xfId="6561"/>
    <cellStyle name="Normal 34 7 5 3 2 2" xfId="12051"/>
    <cellStyle name="Normal 34 7 5 3 3" xfId="9585"/>
    <cellStyle name="Normal 34 7 5 4" xfId="4916"/>
    <cellStyle name="Normal 34 7 5 4 2" xfId="10406"/>
    <cellStyle name="Normal 34 7 5 5" xfId="7959"/>
    <cellStyle name="Normal 34 7 6" xfId="2870"/>
    <cellStyle name="Normal 34 7 6 2" xfId="5336"/>
    <cellStyle name="Normal 34 7 6 2 2" xfId="10826"/>
    <cellStyle name="Normal 34 7 6 3" xfId="8360"/>
    <cellStyle name="Normal 34 7 7" xfId="3692"/>
    <cellStyle name="Normal 34 7 7 2" xfId="6158"/>
    <cellStyle name="Normal 34 7 7 2 2" xfId="11648"/>
    <cellStyle name="Normal 34 7 7 3" xfId="9182"/>
    <cellStyle name="Normal 34 7 8" xfId="4514"/>
    <cellStyle name="Normal 34 7 8 2" xfId="10004"/>
    <cellStyle name="Normal 34 7 9" xfId="7952"/>
    <cellStyle name="Normal 34 7_Plan3" xfId="7228"/>
    <cellStyle name="Normal 34 8" xfId="2225"/>
    <cellStyle name="Normal 34 8 2" xfId="2226"/>
    <cellStyle name="Normal 34 8 2 2" xfId="3410"/>
    <cellStyle name="Normal 34 8 2 2 2" xfId="5876"/>
    <cellStyle name="Normal 34 8 2 2 2 2" xfId="11366"/>
    <cellStyle name="Normal 34 8 2 2 3" xfId="8900"/>
    <cellStyle name="Normal 34 8 2 3" xfId="4233"/>
    <cellStyle name="Normal 34 8 2 3 2" xfId="6699"/>
    <cellStyle name="Normal 34 8 2 3 2 2" xfId="12189"/>
    <cellStyle name="Normal 34 8 2 3 3" xfId="9723"/>
    <cellStyle name="Normal 34 8 2 4" xfId="5054"/>
    <cellStyle name="Normal 34 8 2 4 2" xfId="10544"/>
    <cellStyle name="Normal 34 8 2 5" xfId="7961"/>
    <cellStyle name="Normal 34 8 3" xfId="3006"/>
    <cellStyle name="Normal 34 8 3 2" xfId="5472"/>
    <cellStyle name="Normal 34 8 3 2 2" xfId="10962"/>
    <cellStyle name="Normal 34 8 3 3" xfId="8496"/>
    <cellStyle name="Normal 34 8 4" xfId="3829"/>
    <cellStyle name="Normal 34 8 4 2" xfId="6295"/>
    <cellStyle name="Normal 34 8 4 2 2" xfId="11785"/>
    <cellStyle name="Normal 34 8 4 3" xfId="9319"/>
    <cellStyle name="Normal 34 8 5" xfId="4650"/>
    <cellStyle name="Normal 34 8 5 2" xfId="10140"/>
    <cellStyle name="Normal 34 8 6" xfId="7960"/>
    <cellStyle name="Normal 34 8_Plan3" xfId="7219"/>
    <cellStyle name="Normal 34 9" xfId="2227"/>
    <cellStyle name="Normal 34 9 2" xfId="2228"/>
    <cellStyle name="Normal 34 9 2 2" xfId="3471"/>
    <cellStyle name="Normal 34 9 2 2 2" xfId="5937"/>
    <cellStyle name="Normal 34 9 2 2 2 2" xfId="11427"/>
    <cellStyle name="Normal 34 9 2 2 3" xfId="8961"/>
    <cellStyle name="Normal 34 9 2 3" xfId="4294"/>
    <cellStyle name="Normal 34 9 2 3 2" xfId="6760"/>
    <cellStyle name="Normal 34 9 2 3 2 2" xfId="12250"/>
    <cellStyle name="Normal 34 9 2 3 3" xfId="9784"/>
    <cellStyle name="Normal 34 9 2 4" xfId="5115"/>
    <cellStyle name="Normal 34 9 2 4 2" xfId="10605"/>
    <cellStyle name="Normal 34 9 2 5" xfId="7963"/>
    <cellStyle name="Normal 34 9 3" xfId="3067"/>
    <cellStyle name="Normal 34 9 3 2" xfId="5533"/>
    <cellStyle name="Normal 34 9 3 2 2" xfId="11023"/>
    <cellStyle name="Normal 34 9 3 3" xfId="8557"/>
    <cellStyle name="Normal 34 9 4" xfId="3890"/>
    <cellStyle name="Normal 34 9 4 2" xfId="6356"/>
    <cellStyle name="Normal 34 9 4 2 2" xfId="11846"/>
    <cellStyle name="Normal 34 9 4 3" xfId="9380"/>
    <cellStyle name="Normal 34 9 5" xfId="4711"/>
    <cellStyle name="Normal 34 9 5 2" xfId="10201"/>
    <cellStyle name="Normal 34 9 6" xfId="7962"/>
    <cellStyle name="Normal 34_Plan3" xfId="7192"/>
    <cellStyle name="Normal 35" xfId="772"/>
    <cellStyle name="Normal 35 10" xfId="7338"/>
    <cellStyle name="Normal 35 11" xfId="970"/>
    <cellStyle name="Normal 35 12" xfId="7421"/>
    <cellStyle name="Normal 35 2" xfId="1207"/>
    <cellStyle name="Normal 35 2 10" xfId="7964"/>
    <cellStyle name="Normal 35 2 11" xfId="2230"/>
    <cellStyle name="Normal 35 2 2" xfId="2231"/>
    <cellStyle name="Normal 35 2 2 2" xfId="2232"/>
    <cellStyle name="Normal 35 2 2 2 2" xfId="2233"/>
    <cellStyle name="Normal 35 2 2 2 2 2" xfId="3526"/>
    <cellStyle name="Normal 35 2 2 2 2 2 2" xfId="5992"/>
    <cellStyle name="Normal 35 2 2 2 2 2 2 2" xfId="11482"/>
    <cellStyle name="Normal 35 2 2 2 2 2 3" xfId="9016"/>
    <cellStyle name="Normal 35 2 2 2 2 3" xfId="4349"/>
    <cellStyle name="Normal 35 2 2 2 2 3 2" xfId="6815"/>
    <cellStyle name="Normal 35 2 2 2 2 3 2 2" xfId="12305"/>
    <cellStyle name="Normal 35 2 2 2 2 3 3" xfId="9839"/>
    <cellStyle name="Normal 35 2 2 2 2 4" xfId="5170"/>
    <cellStyle name="Normal 35 2 2 2 2 4 2" xfId="10660"/>
    <cellStyle name="Normal 35 2 2 2 2 5" xfId="7967"/>
    <cellStyle name="Normal 35 2 2 2 3" xfId="3122"/>
    <cellStyle name="Normal 35 2 2 2 3 2" xfId="5588"/>
    <cellStyle name="Normal 35 2 2 2 3 2 2" xfId="11078"/>
    <cellStyle name="Normal 35 2 2 2 3 3" xfId="8612"/>
    <cellStyle name="Normal 35 2 2 2 4" xfId="3945"/>
    <cellStyle name="Normal 35 2 2 2 4 2" xfId="6411"/>
    <cellStyle name="Normal 35 2 2 2 4 2 2" xfId="11901"/>
    <cellStyle name="Normal 35 2 2 2 4 3" xfId="9435"/>
    <cellStyle name="Normal 35 2 2 2 5" xfId="4766"/>
    <cellStyle name="Normal 35 2 2 2 5 2" xfId="10256"/>
    <cellStyle name="Normal 35 2 2 2 6" xfId="7966"/>
    <cellStyle name="Normal 35 2 2 2_Plan3" xfId="7019"/>
    <cellStyle name="Normal 35 2 2 3" xfId="2234"/>
    <cellStyle name="Normal 35 2 2 3 2" xfId="2235"/>
    <cellStyle name="Normal 35 2 2 3 2 2" xfId="3597"/>
    <cellStyle name="Normal 35 2 2 3 2 2 2" xfId="6063"/>
    <cellStyle name="Normal 35 2 2 3 2 2 2 2" xfId="11553"/>
    <cellStyle name="Normal 35 2 2 3 2 2 3" xfId="9087"/>
    <cellStyle name="Normal 35 2 2 3 2 3" xfId="4420"/>
    <cellStyle name="Normal 35 2 2 3 2 3 2" xfId="6886"/>
    <cellStyle name="Normal 35 2 2 3 2 3 2 2" xfId="12376"/>
    <cellStyle name="Normal 35 2 2 3 2 3 3" xfId="9910"/>
    <cellStyle name="Normal 35 2 2 3 2 4" xfId="5241"/>
    <cellStyle name="Normal 35 2 2 3 2 4 2" xfId="10731"/>
    <cellStyle name="Normal 35 2 2 3 2 5" xfId="7969"/>
    <cellStyle name="Normal 35 2 2 3 3" xfId="3193"/>
    <cellStyle name="Normal 35 2 2 3 3 2" xfId="5659"/>
    <cellStyle name="Normal 35 2 2 3 3 2 2" xfId="11149"/>
    <cellStyle name="Normal 35 2 2 3 3 3" xfId="8683"/>
    <cellStyle name="Normal 35 2 2 3 4" xfId="4016"/>
    <cellStyle name="Normal 35 2 2 3 4 2" xfId="6482"/>
    <cellStyle name="Normal 35 2 2 3 4 2 2" xfId="11972"/>
    <cellStyle name="Normal 35 2 2 3 4 3" xfId="9506"/>
    <cellStyle name="Normal 35 2 2 3 5" xfId="4837"/>
    <cellStyle name="Normal 35 2 2 3 5 2" xfId="10327"/>
    <cellStyle name="Normal 35 2 2 3 6" xfId="7968"/>
    <cellStyle name="Normal 35 2 2 3_Plan3" xfId="7018"/>
    <cellStyle name="Normal 35 2 2 4" xfId="2236"/>
    <cellStyle name="Normal 35 2 2 4 2" xfId="2237"/>
    <cellStyle name="Normal 35 2 2 4 2 2" xfId="3505"/>
    <cellStyle name="Normal 35 2 2 4 2 2 2" xfId="5971"/>
    <cellStyle name="Normal 35 2 2 4 2 2 2 2" xfId="11461"/>
    <cellStyle name="Normal 35 2 2 4 2 2 3" xfId="8995"/>
    <cellStyle name="Normal 35 2 2 4 2 3" xfId="4328"/>
    <cellStyle name="Normal 35 2 2 4 2 3 2" xfId="6794"/>
    <cellStyle name="Normal 35 2 2 4 2 3 2 2" xfId="12284"/>
    <cellStyle name="Normal 35 2 2 4 2 3 3" xfId="9818"/>
    <cellStyle name="Normal 35 2 2 4 2 4" xfId="5149"/>
    <cellStyle name="Normal 35 2 2 4 2 4 2" xfId="10639"/>
    <cellStyle name="Normal 35 2 2 4 2 5" xfId="7971"/>
    <cellStyle name="Normal 35 2 2 4 3" xfId="3101"/>
    <cellStyle name="Normal 35 2 2 4 3 2" xfId="5567"/>
    <cellStyle name="Normal 35 2 2 4 3 2 2" xfId="11057"/>
    <cellStyle name="Normal 35 2 2 4 3 3" xfId="8591"/>
    <cellStyle name="Normal 35 2 2 4 4" xfId="3924"/>
    <cellStyle name="Normal 35 2 2 4 4 2" xfId="6390"/>
    <cellStyle name="Normal 35 2 2 4 4 2 2" xfId="11880"/>
    <cellStyle name="Normal 35 2 2 4 4 3" xfId="9414"/>
    <cellStyle name="Normal 35 2 2 4 5" xfId="4745"/>
    <cellStyle name="Normal 35 2 2 4 5 2" xfId="10235"/>
    <cellStyle name="Normal 35 2 2 4 6" xfId="7970"/>
    <cellStyle name="Normal 35 2 2 5" xfId="2238"/>
    <cellStyle name="Normal 35 2 2 5 2" xfId="3328"/>
    <cellStyle name="Normal 35 2 2 5 2 2" xfId="5794"/>
    <cellStyle name="Normal 35 2 2 5 2 2 2" xfId="11284"/>
    <cellStyle name="Normal 35 2 2 5 2 3" xfId="8818"/>
    <cellStyle name="Normal 35 2 2 5 3" xfId="4151"/>
    <cellStyle name="Normal 35 2 2 5 3 2" xfId="6617"/>
    <cellStyle name="Normal 35 2 2 5 3 2 2" xfId="12107"/>
    <cellStyle name="Normal 35 2 2 5 3 3" xfId="9641"/>
    <cellStyle name="Normal 35 2 2 5 4" xfId="4972"/>
    <cellStyle name="Normal 35 2 2 5 4 2" xfId="10462"/>
    <cellStyle name="Normal 35 2 2 5 5" xfId="7972"/>
    <cellStyle name="Normal 35 2 2 6" xfId="2924"/>
    <cellStyle name="Normal 35 2 2 6 2" xfId="5390"/>
    <cellStyle name="Normal 35 2 2 6 2 2" xfId="10880"/>
    <cellStyle name="Normal 35 2 2 6 3" xfId="8414"/>
    <cellStyle name="Normal 35 2 2 7" xfId="3747"/>
    <cellStyle name="Normal 35 2 2 7 2" xfId="6213"/>
    <cellStyle name="Normal 35 2 2 7 2 2" xfId="11703"/>
    <cellStyle name="Normal 35 2 2 7 3" xfId="9237"/>
    <cellStyle name="Normal 35 2 2 8" xfId="4568"/>
    <cellStyle name="Normal 35 2 2 8 2" xfId="10058"/>
    <cellStyle name="Normal 35 2 2 9" xfId="7965"/>
    <cellStyle name="Normal 35 2 2_Plan3" xfId="7174"/>
    <cellStyle name="Normal 35 2 3" xfId="2239"/>
    <cellStyle name="Normal 35 2 3 2" xfId="2240"/>
    <cellStyle name="Normal 35 2 3 2 2" xfId="3425"/>
    <cellStyle name="Normal 35 2 3 2 2 2" xfId="5891"/>
    <cellStyle name="Normal 35 2 3 2 2 2 2" xfId="11381"/>
    <cellStyle name="Normal 35 2 3 2 2 3" xfId="8915"/>
    <cellStyle name="Normal 35 2 3 2 3" xfId="4248"/>
    <cellStyle name="Normal 35 2 3 2 3 2" xfId="6714"/>
    <cellStyle name="Normal 35 2 3 2 3 2 2" xfId="12204"/>
    <cellStyle name="Normal 35 2 3 2 3 3" xfId="9738"/>
    <cellStyle name="Normal 35 2 3 2 4" xfId="5069"/>
    <cellStyle name="Normal 35 2 3 2 4 2" xfId="10559"/>
    <cellStyle name="Normal 35 2 3 2 5" xfId="7974"/>
    <cellStyle name="Normal 35 2 3 3" xfId="3021"/>
    <cellStyle name="Normal 35 2 3 3 2" xfId="5487"/>
    <cellStyle name="Normal 35 2 3 3 2 2" xfId="10977"/>
    <cellStyle name="Normal 35 2 3 3 3" xfId="8511"/>
    <cellStyle name="Normal 35 2 3 4" xfId="3844"/>
    <cellStyle name="Normal 35 2 3 4 2" xfId="6310"/>
    <cellStyle name="Normal 35 2 3 4 2 2" xfId="11800"/>
    <cellStyle name="Normal 35 2 3 4 3" xfId="9334"/>
    <cellStyle name="Normal 35 2 3 5" xfId="4665"/>
    <cellStyle name="Normal 35 2 3 5 2" xfId="10155"/>
    <cellStyle name="Normal 35 2 3 6" xfId="7973"/>
    <cellStyle name="Normal 35 2 3_Plan3" xfId="7173"/>
    <cellStyle name="Normal 35 2 4" xfId="2241"/>
    <cellStyle name="Normal 35 2 4 2" xfId="2242"/>
    <cellStyle name="Normal 35 2 4 2 2" xfId="3468"/>
    <cellStyle name="Normal 35 2 4 2 2 2" xfId="5934"/>
    <cellStyle name="Normal 35 2 4 2 2 2 2" xfId="11424"/>
    <cellStyle name="Normal 35 2 4 2 2 3" xfId="8958"/>
    <cellStyle name="Normal 35 2 4 2 3" xfId="4291"/>
    <cellStyle name="Normal 35 2 4 2 3 2" xfId="6757"/>
    <cellStyle name="Normal 35 2 4 2 3 2 2" xfId="12247"/>
    <cellStyle name="Normal 35 2 4 2 3 3" xfId="9781"/>
    <cellStyle name="Normal 35 2 4 2 4" xfId="5112"/>
    <cellStyle name="Normal 35 2 4 2 4 2" xfId="10602"/>
    <cellStyle name="Normal 35 2 4 2 5" xfId="7976"/>
    <cellStyle name="Normal 35 2 4 3" xfId="3064"/>
    <cellStyle name="Normal 35 2 4 3 2" xfId="5530"/>
    <cellStyle name="Normal 35 2 4 3 2 2" xfId="11020"/>
    <cellStyle name="Normal 35 2 4 3 3" xfId="8554"/>
    <cellStyle name="Normal 35 2 4 4" xfId="3887"/>
    <cellStyle name="Normal 35 2 4 4 2" xfId="6353"/>
    <cellStyle name="Normal 35 2 4 4 2 2" xfId="11843"/>
    <cellStyle name="Normal 35 2 4 4 3" xfId="9377"/>
    <cellStyle name="Normal 35 2 4 5" xfId="4708"/>
    <cellStyle name="Normal 35 2 4 5 2" xfId="10198"/>
    <cellStyle name="Normal 35 2 4 6" xfId="7975"/>
    <cellStyle name="Normal 35 2 4_Plan3" xfId="7017"/>
    <cellStyle name="Normal 35 2 5" xfId="2243"/>
    <cellStyle name="Normal 35 2 5 2" xfId="2244"/>
    <cellStyle name="Normal 35 2 5 2 2" xfId="3472"/>
    <cellStyle name="Normal 35 2 5 2 2 2" xfId="5938"/>
    <cellStyle name="Normal 35 2 5 2 2 2 2" xfId="11428"/>
    <cellStyle name="Normal 35 2 5 2 2 3" xfId="8962"/>
    <cellStyle name="Normal 35 2 5 2 3" xfId="4295"/>
    <cellStyle name="Normal 35 2 5 2 3 2" xfId="6761"/>
    <cellStyle name="Normal 35 2 5 2 3 2 2" xfId="12251"/>
    <cellStyle name="Normal 35 2 5 2 3 3" xfId="9785"/>
    <cellStyle name="Normal 35 2 5 2 4" xfId="5116"/>
    <cellStyle name="Normal 35 2 5 2 4 2" xfId="10606"/>
    <cellStyle name="Normal 35 2 5 2 5" xfId="7978"/>
    <cellStyle name="Normal 35 2 5 3" xfId="3068"/>
    <cellStyle name="Normal 35 2 5 3 2" xfId="5534"/>
    <cellStyle name="Normal 35 2 5 3 2 2" xfId="11024"/>
    <cellStyle name="Normal 35 2 5 3 3" xfId="8558"/>
    <cellStyle name="Normal 35 2 5 4" xfId="3891"/>
    <cellStyle name="Normal 35 2 5 4 2" xfId="6357"/>
    <cellStyle name="Normal 35 2 5 4 2 2" xfId="11847"/>
    <cellStyle name="Normal 35 2 5 4 3" xfId="9381"/>
    <cellStyle name="Normal 35 2 5 5" xfId="4712"/>
    <cellStyle name="Normal 35 2 5 5 2" xfId="10202"/>
    <cellStyle name="Normal 35 2 5 6" xfId="7977"/>
    <cellStyle name="Normal 35 2 6" xfId="2245"/>
    <cellStyle name="Normal 35 2 6 2" xfId="3281"/>
    <cellStyle name="Normal 35 2 6 2 2" xfId="5747"/>
    <cellStyle name="Normal 35 2 6 2 2 2" xfId="11237"/>
    <cellStyle name="Normal 35 2 6 2 3" xfId="8771"/>
    <cellStyle name="Normal 35 2 6 3" xfId="4104"/>
    <cellStyle name="Normal 35 2 6 3 2" xfId="6570"/>
    <cellStyle name="Normal 35 2 6 3 2 2" xfId="12060"/>
    <cellStyle name="Normal 35 2 6 3 3" xfId="9594"/>
    <cellStyle name="Normal 35 2 6 4" xfId="4925"/>
    <cellStyle name="Normal 35 2 6 4 2" xfId="10415"/>
    <cellStyle name="Normal 35 2 6 5" xfId="7979"/>
    <cellStyle name="Normal 35 2 7" xfId="2879"/>
    <cellStyle name="Normal 35 2 7 2" xfId="5345"/>
    <cellStyle name="Normal 35 2 7 2 2" xfId="10835"/>
    <cellStyle name="Normal 35 2 7 3" xfId="8369"/>
    <cellStyle name="Normal 35 2 8" xfId="3701"/>
    <cellStyle name="Normal 35 2 8 2" xfId="6167"/>
    <cellStyle name="Normal 35 2 8 2 2" xfId="11657"/>
    <cellStyle name="Normal 35 2 8 3" xfId="9191"/>
    <cellStyle name="Normal 35 2 9" xfId="4523"/>
    <cellStyle name="Normal 35 2 9 2" xfId="10013"/>
    <cellStyle name="Normal 35 2_Plan3" xfId="7020"/>
    <cellStyle name="Normal 35 3" xfId="1041"/>
    <cellStyle name="Normal 35 3 10" xfId="2246"/>
    <cellStyle name="Normal 35 3 2" xfId="2247"/>
    <cellStyle name="Normal 35 3 2 2" xfId="2248"/>
    <cellStyle name="Normal 35 3 2 2 2" xfId="3518"/>
    <cellStyle name="Normal 35 3 2 2 2 2" xfId="5984"/>
    <cellStyle name="Normal 35 3 2 2 2 2 2" xfId="11474"/>
    <cellStyle name="Normal 35 3 2 2 2 3" xfId="9008"/>
    <cellStyle name="Normal 35 3 2 2 3" xfId="4341"/>
    <cellStyle name="Normal 35 3 2 2 3 2" xfId="6807"/>
    <cellStyle name="Normal 35 3 2 2 3 2 2" xfId="12297"/>
    <cellStyle name="Normal 35 3 2 2 3 3" xfId="9831"/>
    <cellStyle name="Normal 35 3 2 2 4" xfId="5162"/>
    <cellStyle name="Normal 35 3 2 2 4 2" xfId="10652"/>
    <cellStyle name="Normal 35 3 2 2 5" xfId="7982"/>
    <cellStyle name="Normal 35 3 2 3" xfId="3114"/>
    <cellStyle name="Normal 35 3 2 3 2" xfId="5580"/>
    <cellStyle name="Normal 35 3 2 3 2 2" xfId="11070"/>
    <cellStyle name="Normal 35 3 2 3 3" xfId="8604"/>
    <cellStyle name="Normal 35 3 2 4" xfId="3937"/>
    <cellStyle name="Normal 35 3 2 4 2" xfId="6403"/>
    <cellStyle name="Normal 35 3 2 4 2 2" xfId="11893"/>
    <cellStyle name="Normal 35 3 2 4 3" xfId="9427"/>
    <cellStyle name="Normal 35 3 2 5" xfId="4758"/>
    <cellStyle name="Normal 35 3 2 5 2" xfId="10248"/>
    <cellStyle name="Normal 35 3 2 6" xfId="7981"/>
    <cellStyle name="Normal 35 3 2_Plan3" xfId="7245"/>
    <cellStyle name="Normal 35 3 3" xfId="2249"/>
    <cellStyle name="Normal 35 3 3 2" xfId="2250"/>
    <cellStyle name="Normal 35 3 3 2 2" xfId="3589"/>
    <cellStyle name="Normal 35 3 3 2 2 2" xfId="6055"/>
    <cellStyle name="Normal 35 3 3 2 2 2 2" xfId="11545"/>
    <cellStyle name="Normal 35 3 3 2 2 3" xfId="9079"/>
    <cellStyle name="Normal 35 3 3 2 3" xfId="4412"/>
    <cellStyle name="Normal 35 3 3 2 3 2" xfId="6878"/>
    <cellStyle name="Normal 35 3 3 2 3 2 2" xfId="12368"/>
    <cellStyle name="Normal 35 3 3 2 3 3" xfId="9902"/>
    <cellStyle name="Normal 35 3 3 2 4" xfId="5233"/>
    <cellStyle name="Normal 35 3 3 2 4 2" xfId="10723"/>
    <cellStyle name="Normal 35 3 3 2 5" xfId="7984"/>
    <cellStyle name="Normal 35 3 3 3" xfId="3185"/>
    <cellStyle name="Normal 35 3 3 3 2" xfId="5651"/>
    <cellStyle name="Normal 35 3 3 3 2 2" xfId="11141"/>
    <cellStyle name="Normal 35 3 3 3 3" xfId="8675"/>
    <cellStyle name="Normal 35 3 3 4" xfId="4008"/>
    <cellStyle name="Normal 35 3 3 4 2" xfId="6474"/>
    <cellStyle name="Normal 35 3 3 4 2 2" xfId="11964"/>
    <cellStyle name="Normal 35 3 3 4 3" xfId="9498"/>
    <cellStyle name="Normal 35 3 3 5" xfId="4829"/>
    <cellStyle name="Normal 35 3 3 5 2" xfId="10319"/>
    <cellStyle name="Normal 35 3 3 6" xfId="7983"/>
    <cellStyle name="Normal 35 3 3_Plan3" xfId="7246"/>
    <cellStyle name="Normal 35 3 4" xfId="2251"/>
    <cellStyle name="Normal 35 3 4 2" xfId="2252"/>
    <cellStyle name="Normal 35 3 4 2 2" xfId="3462"/>
    <cellStyle name="Normal 35 3 4 2 2 2" xfId="5928"/>
    <cellStyle name="Normal 35 3 4 2 2 2 2" xfId="11418"/>
    <cellStyle name="Normal 35 3 4 2 2 3" xfId="8952"/>
    <cellStyle name="Normal 35 3 4 2 3" xfId="4285"/>
    <cellStyle name="Normal 35 3 4 2 3 2" xfId="6751"/>
    <cellStyle name="Normal 35 3 4 2 3 2 2" xfId="12241"/>
    <cellStyle name="Normal 35 3 4 2 3 3" xfId="9775"/>
    <cellStyle name="Normal 35 3 4 2 4" xfId="5106"/>
    <cellStyle name="Normal 35 3 4 2 4 2" xfId="10596"/>
    <cellStyle name="Normal 35 3 4 2 5" xfId="7986"/>
    <cellStyle name="Normal 35 3 4 3" xfId="3058"/>
    <cellStyle name="Normal 35 3 4 3 2" xfId="5524"/>
    <cellStyle name="Normal 35 3 4 3 2 2" xfId="11014"/>
    <cellStyle name="Normal 35 3 4 3 3" xfId="8548"/>
    <cellStyle name="Normal 35 3 4 4" xfId="3881"/>
    <cellStyle name="Normal 35 3 4 4 2" xfId="6347"/>
    <cellStyle name="Normal 35 3 4 4 2 2" xfId="11837"/>
    <cellStyle name="Normal 35 3 4 4 3" xfId="9371"/>
    <cellStyle name="Normal 35 3 4 5" xfId="4702"/>
    <cellStyle name="Normal 35 3 4 5 2" xfId="10192"/>
    <cellStyle name="Normal 35 3 4 6" xfId="7985"/>
    <cellStyle name="Normal 35 3 5" xfId="2253"/>
    <cellStyle name="Normal 35 3 5 2" xfId="3320"/>
    <cellStyle name="Normal 35 3 5 2 2" xfId="5786"/>
    <cellStyle name="Normal 35 3 5 2 2 2" xfId="11276"/>
    <cellStyle name="Normal 35 3 5 2 3" xfId="8810"/>
    <cellStyle name="Normal 35 3 5 3" xfId="4143"/>
    <cellStyle name="Normal 35 3 5 3 2" xfId="6609"/>
    <cellStyle name="Normal 35 3 5 3 2 2" xfId="12099"/>
    <cellStyle name="Normal 35 3 5 3 3" xfId="9633"/>
    <cellStyle name="Normal 35 3 5 4" xfId="4964"/>
    <cellStyle name="Normal 35 3 5 4 2" xfId="10454"/>
    <cellStyle name="Normal 35 3 5 5" xfId="7987"/>
    <cellStyle name="Normal 35 3 6" xfId="2916"/>
    <cellStyle name="Normal 35 3 6 2" xfId="5382"/>
    <cellStyle name="Normal 35 3 6 2 2" xfId="10872"/>
    <cellStyle name="Normal 35 3 6 3" xfId="8406"/>
    <cellStyle name="Normal 35 3 7" xfId="3739"/>
    <cellStyle name="Normal 35 3 7 2" xfId="6205"/>
    <cellStyle name="Normal 35 3 7 2 2" xfId="11695"/>
    <cellStyle name="Normal 35 3 7 3" xfId="9229"/>
    <cellStyle name="Normal 35 3 8" xfId="4560"/>
    <cellStyle name="Normal 35 3 8 2" xfId="10050"/>
    <cellStyle name="Normal 35 3 9" xfId="7980"/>
    <cellStyle name="Normal 35 3_Plan3" xfId="7016"/>
    <cellStyle name="Normal 35 4" xfId="2254"/>
    <cellStyle name="Normal 35 5" xfId="2255"/>
    <cellStyle name="Normal 35 5 2" xfId="2256"/>
    <cellStyle name="Normal 35 5 2 2" xfId="2257"/>
    <cellStyle name="Normal 35 5 2 2 2" xfId="3415"/>
    <cellStyle name="Normal 35 5 2 2 2 2" xfId="5881"/>
    <cellStyle name="Normal 35 5 2 2 2 2 2" xfId="11371"/>
    <cellStyle name="Normal 35 5 2 2 2 3" xfId="8905"/>
    <cellStyle name="Normal 35 5 2 2 3" xfId="4238"/>
    <cellStyle name="Normal 35 5 2 2 3 2" xfId="6704"/>
    <cellStyle name="Normal 35 5 2 2 3 2 2" xfId="12194"/>
    <cellStyle name="Normal 35 5 2 2 3 3" xfId="9728"/>
    <cellStyle name="Normal 35 5 2 2 4" xfId="5059"/>
    <cellStyle name="Normal 35 5 2 2 4 2" xfId="10549"/>
    <cellStyle name="Normal 35 5 2 2 5" xfId="7990"/>
    <cellStyle name="Normal 35 5 2 3" xfId="3011"/>
    <cellStyle name="Normal 35 5 2 3 2" xfId="5477"/>
    <cellStyle name="Normal 35 5 2 3 2 2" xfId="10967"/>
    <cellStyle name="Normal 35 5 2 3 3" xfId="8501"/>
    <cellStyle name="Normal 35 5 2 4" xfId="3834"/>
    <cellStyle name="Normal 35 5 2 4 2" xfId="6300"/>
    <cellStyle name="Normal 35 5 2 4 2 2" xfId="11790"/>
    <cellStyle name="Normal 35 5 2 4 3" xfId="9324"/>
    <cellStyle name="Normal 35 5 2 5" xfId="4655"/>
    <cellStyle name="Normal 35 5 2 5 2" xfId="10145"/>
    <cellStyle name="Normal 35 5 2 6" xfId="7989"/>
    <cellStyle name="Normal 35 5 3" xfId="2258"/>
    <cellStyle name="Normal 35 5 3 2" xfId="2259"/>
    <cellStyle name="Normal 35 5 3 2 2" xfId="3399"/>
    <cellStyle name="Normal 35 5 3 2 2 2" xfId="5865"/>
    <cellStyle name="Normal 35 5 3 2 2 2 2" xfId="11355"/>
    <cellStyle name="Normal 35 5 3 2 2 3" xfId="8889"/>
    <cellStyle name="Normal 35 5 3 2 3" xfId="4222"/>
    <cellStyle name="Normal 35 5 3 2 3 2" xfId="6688"/>
    <cellStyle name="Normal 35 5 3 2 3 2 2" xfId="12178"/>
    <cellStyle name="Normal 35 5 3 2 3 3" xfId="9712"/>
    <cellStyle name="Normal 35 5 3 2 4" xfId="5043"/>
    <cellStyle name="Normal 35 5 3 2 4 2" xfId="10533"/>
    <cellStyle name="Normal 35 5 3 2 5" xfId="7992"/>
    <cellStyle name="Normal 35 5 3 3" xfId="2995"/>
    <cellStyle name="Normal 35 5 3 3 2" xfId="5461"/>
    <cellStyle name="Normal 35 5 3 3 2 2" xfId="10951"/>
    <cellStyle name="Normal 35 5 3 3 3" xfId="8485"/>
    <cellStyle name="Normal 35 5 3 4" xfId="3818"/>
    <cellStyle name="Normal 35 5 3 4 2" xfId="6284"/>
    <cellStyle name="Normal 35 5 3 4 2 2" xfId="11774"/>
    <cellStyle name="Normal 35 5 3 4 3" xfId="9308"/>
    <cellStyle name="Normal 35 5 3 5" xfId="4639"/>
    <cellStyle name="Normal 35 5 3 5 2" xfId="10129"/>
    <cellStyle name="Normal 35 5 3 6" xfId="7991"/>
    <cellStyle name="Normal 35 5 4" xfId="2260"/>
    <cellStyle name="Normal 35 5 4 2" xfId="2261"/>
    <cellStyle name="Normal 35 5 4 2 2" xfId="3473"/>
    <cellStyle name="Normal 35 5 4 2 2 2" xfId="5939"/>
    <cellStyle name="Normal 35 5 4 2 2 2 2" xfId="11429"/>
    <cellStyle name="Normal 35 5 4 2 2 3" xfId="8963"/>
    <cellStyle name="Normal 35 5 4 2 3" xfId="4296"/>
    <cellStyle name="Normal 35 5 4 2 3 2" xfId="6762"/>
    <cellStyle name="Normal 35 5 4 2 3 2 2" xfId="12252"/>
    <cellStyle name="Normal 35 5 4 2 3 3" xfId="9786"/>
    <cellStyle name="Normal 35 5 4 2 4" xfId="5117"/>
    <cellStyle name="Normal 35 5 4 2 4 2" xfId="10607"/>
    <cellStyle name="Normal 35 5 4 2 5" xfId="7994"/>
    <cellStyle name="Normal 35 5 4 3" xfId="3069"/>
    <cellStyle name="Normal 35 5 4 3 2" xfId="5535"/>
    <cellStyle name="Normal 35 5 4 3 2 2" xfId="11025"/>
    <cellStyle name="Normal 35 5 4 3 3" xfId="8559"/>
    <cellStyle name="Normal 35 5 4 4" xfId="3892"/>
    <cellStyle name="Normal 35 5 4 4 2" xfId="6358"/>
    <cellStyle name="Normal 35 5 4 4 2 2" xfId="11848"/>
    <cellStyle name="Normal 35 5 4 4 3" xfId="9382"/>
    <cellStyle name="Normal 35 5 4 5" xfId="4713"/>
    <cellStyle name="Normal 35 5 4 5 2" xfId="10203"/>
    <cellStyle name="Normal 35 5 4 6" xfId="7993"/>
    <cellStyle name="Normal 35 5 5" xfId="2262"/>
    <cellStyle name="Normal 35 5 5 2" xfId="3273"/>
    <cellStyle name="Normal 35 5 5 2 2" xfId="5739"/>
    <cellStyle name="Normal 35 5 5 2 2 2" xfId="11229"/>
    <cellStyle name="Normal 35 5 5 2 3" xfId="8763"/>
    <cellStyle name="Normal 35 5 5 3" xfId="4096"/>
    <cellStyle name="Normal 35 5 5 3 2" xfId="6562"/>
    <cellStyle name="Normal 35 5 5 3 2 2" xfId="12052"/>
    <cellStyle name="Normal 35 5 5 3 3" xfId="9586"/>
    <cellStyle name="Normal 35 5 5 4" xfId="4917"/>
    <cellStyle name="Normal 35 5 5 4 2" xfId="10407"/>
    <cellStyle name="Normal 35 5 5 5" xfId="7995"/>
    <cellStyle name="Normal 35 5 6" xfId="2871"/>
    <cellStyle name="Normal 35 5 6 2" xfId="5337"/>
    <cellStyle name="Normal 35 5 6 2 2" xfId="10827"/>
    <cellStyle name="Normal 35 5 6 3" xfId="8361"/>
    <cellStyle name="Normal 35 5 7" xfId="3693"/>
    <cellStyle name="Normal 35 5 7 2" xfId="6159"/>
    <cellStyle name="Normal 35 5 7 2 2" xfId="11649"/>
    <cellStyle name="Normal 35 5 7 3" xfId="9183"/>
    <cellStyle name="Normal 35 5 8" xfId="4515"/>
    <cellStyle name="Normal 35 5 8 2" xfId="10005"/>
    <cellStyle name="Normal 35 5 9" xfId="7988"/>
    <cellStyle name="Normal 35 5_Plan3" xfId="7252"/>
    <cellStyle name="Normal 35 6" xfId="2263"/>
    <cellStyle name="Normal 35 6 2" xfId="7254"/>
    <cellStyle name="Normal 35 6 2 2" xfId="12475"/>
    <cellStyle name="Normal 35 6 3" xfId="6993"/>
    <cellStyle name="Normal 35 6 3 2" xfId="12468"/>
    <cellStyle name="Normal 35 6_Plan3" xfId="7244"/>
    <cellStyle name="Normal 35 7" xfId="2264"/>
    <cellStyle name="Normal 35 7 2" xfId="7161"/>
    <cellStyle name="Normal 35 7 2 2" xfId="12472"/>
    <cellStyle name="Normal 35 8" xfId="2265"/>
    <cellStyle name="Normal 35 9" xfId="2229"/>
    <cellStyle name="Normal 35_Plan3" xfId="7021"/>
    <cellStyle name="Normal 36" xfId="773"/>
    <cellStyle name="Normal 36 10" xfId="4516"/>
    <cellStyle name="Normal 36 10 2" xfId="10006"/>
    <cellStyle name="Normal 36 11" xfId="2266"/>
    <cellStyle name="Normal 36 11 2" xfId="7996"/>
    <cellStyle name="Normal 36 12" xfId="971"/>
    <cellStyle name="Normal 36 13" xfId="7422"/>
    <cellStyle name="Normal 36 2" xfId="1208"/>
    <cellStyle name="Normal 36 2 10" xfId="7997"/>
    <cellStyle name="Normal 36 2 11" xfId="2267"/>
    <cellStyle name="Normal 36 2 2" xfId="2268"/>
    <cellStyle name="Normal 36 2 2 2" xfId="2269"/>
    <cellStyle name="Normal 36 2 2 2 2" xfId="2270"/>
    <cellStyle name="Normal 36 2 2 2 2 2" xfId="3527"/>
    <cellStyle name="Normal 36 2 2 2 2 2 2" xfId="5993"/>
    <cellStyle name="Normal 36 2 2 2 2 2 2 2" xfId="11483"/>
    <cellStyle name="Normal 36 2 2 2 2 2 3" xfId="9017"/>
    <cellStyle name="Normal 36 2 2 2 2 3" xfId="4350"/>
    <cellStyle name="Normal 36 2 2 2 2 3 2" xfId="6816"/>
    <cellStyle name="Normal 36 2 2 2 2 3 2 2" xfId="12306"/>
    <cellStyle name="Normal 36 2 2 2 2 3 3" xfId="9840"/>
    <cellStyle name="Normal 36 2 2 2 2 4" xfId="5171"/>
    <cellStyle name="Normal 36 2 2 2 2 4 2" xfId="10661"/>
    <cellStyle name="Normal 36 2 2 2 2 5" xfId="8000"/>
    <cellStyle name="Normal 36 2 2 2 3" xfId="3123"/>
    <cellStyle name="Normal 36 2 2 2 3 2" xfId="5589"/>
    <cellStyle name="Normal 36 2 2 2 3 2 2" xfId="11079"/>
    <cellStyle name="Normal 36 2 2 2 3 3" xfId="8613"/>
    <cellStyle name="Normal 36 2 2 2 4" xfId="3946"/>
    <cellStyle name="Normal 36 2 2 2 4 2" xfId="6412"/>
    <cellStyle name="Normal 36 2 2 2 4 2 2" xfId="11902"/>
    <cellStyle name="Normal 36 2 2 2 4 3" xfId="9436"/>
    <cellStyle name="Normal 36 2 2 2 5" xfId="4767"/>
    <cellStyle name="Normal 36 2 2 2 5 2" xfId="10257"/>
    <cellStyle name="Normal 36 2 2 2 6" xfId="7999"/>
    <cellStyle name="Normal 36 2 2 2_Plan3" xfId="7243"/>
    <cellStyle name="Normal 36 2 2 3" xfId="2271"/>
    <cellStyle name="Normal 36 2 2 3 2" xfId="2272"/>
    <cellStyle name="Normal 36 2 2 3 2 2" xfId="3598"/>
    <cellStyle name="Normal 36 2 2 3 2 2 2" xfId="6064"/>
    <cellStyle name="Normal 36 2 2 3 2 2 2 2" xfId="11554"/>
    <cellStyle name="Normal 36 2 2 3 2 2 3" xfId="9088"/>
    <cellStyle name="Normal 36 2 2 3 2 3" xfId="4421"/>
    <cellStyle name="Normal 36 2 2 3 2 3 2" xfId="6887"/>
    <cellStyle name="Normal 36 2 2 3 2 3 2 2" xfId="12377"/>
    <cellStyle name="Normal 36 2 2 3 2 3 3" xfId="9911"/>
    <cellStyle name="Normal 36 2 2 3 2 4" xfId="5242"/>
    <cellStyle name="Normal 36 2 2 3 2 4 2" xfId="10732"/>
    <cellStyle name="Normal 36 2 2 3 2 5" xfId="8002"/>
    <cellStyle name="Normal 36 2 2 3 3" xfId="3194"/>
    <cellStyle name="Normal 36 2 2 3 3 2" xfId="5660"/>
    <cellStyle name="Normal 36 2 2 3 3 2 2" xfId="11150"/>
    <cellStyle name="Normal 36 2 2 3 3 3" xfId="8684"/>
    <cellStyle name="Normal 36 2 2 3 4" xfId="4017"/>
    <cellStyle name="Normal 36 2 2 3 4 2" xfId="6483"/>
    <cellStyle name="Normal 36 2 2 3 4 2 2" xfId="11973"/>
    <cellStyle name="Normal 36 2 2 3 4 3" xfId="9507"/>
    <cellStyle name="Normal 36 2 2 3 5" xfId="4838"/>
    <cellStyle name="Normal 36 2 2 3 5 2" xfId="10328"/>
    <cellStyle name="Normal 36 2 2 3 6" xfId="8001"/>
    <cellStyle name="Normal 36 2 2 3_Plan3" xfId="7250"/>
    <cellStyle name="Normal 36 2 2 4" xfId="2273"/>
    <cellStyle name="Normal 36 2 2 4 2" xfId="2274"/>
    <cellStyle name="Normal 36 2 2 4 2 2" xfId="3438"/>
    <cellStyle name="Normal 36 2 2 4 2 2 2" xfId="5904"/>
    <cellStyle name="Normal 36 2 2 4 2 2 2 2" xfId="11394"/>
    <cellStyle name="Normal 36 2 2 4 2 2 3" xfId="8928"/>
    <cellStyle name="Normal 36 2 2 4 2 3" xfId="4261"/>
    <cellStyle name="Normal 36 2 2 4 2 3 2" xfId="6727"/>
    <cellStyle name="Normal 36 2 2 4 2 3 2 2" xfId="12217"/>
    <cellStyle name="Normal 36 2 2 4 2 3 3" xfId="9751"/>
    <cellStyle name="Normal 36 2 2 4 2 4" xfId="5082"/>
    <cellStyle name="Normal 36 2 2 4 2 4 2" xfId="10572"/>
    <cellStyle name="Normal 36 2 2 4 2 5" xfId="8004"/>
    <cellStyle name="Normal 36 2 2 4 3" xfId="3034"/>
    <cellStyle name="Normal 36 2 2 4 3 2" xfId="5500"/>
    <cellStyle name="Normal 36 2 2 4 3 2 2" xfId="10990"/>
    <cellStyle name="Normal 36 2 2 4 3 3" xfId="8524"/>
    <cellStyle name="Normal 36 2 2 4 4" xfId="3857"/>
    <cellStyle name="Normal 36 2 2 4 4 2" xfId="6323"/>
    <cellStyle name="Normal 36 2 2 4 4 2 2" xfId="11813"/>
    <cellStyle name="Normal 36 2 2 4 4 3" xfId="9347"/>
    <cellStyle name="Normal 36 2 2 4 5" xfId="4678"/>
    <cellStyle name="Normal 36 2 2 4 5 2" xfId="10168"/>
    <cellStyle name="Normal 36 2 2 4 6" xfId="8003"/>
    <cellStyle name="Normal 36 2 2 5" xfId="2275"/>
    <cellStyle name="Normal 36 2 2 5 2" xfId="3329"/>
    <cellStyle name="Normal 36 2 2 5 2 2" xfId="5795"/>
    <cellStyle name="Normal 36 2 2 5 2 2 2" xfId="11285"/>
    <cellStyle name="Normal 36 2 2 5 2 3" xfId="8819"/>
    <cellStyle name="Normal 36 2 2 5 3" xfId="4152"/>
    <cellStyle name="Normal 36 2 2 5 3 2" xfId="6618"/>
    <cellStyle name="Normal 36 2 2 5 3 2 2" xfId="12108"/>
    <cellStyle name="Normal 36 2 2 5 3 3" xfId="9642"/>
    <cellStyle name="Normal 36 2 2 5 4" xfId="4973"/>
    <cellStyle name="Normal 36 2 2 5 4 2" xfId="10463"/>
    <cellStyle name="Normal 36 2 2 5 5" xfId="8005"/>
    <cellStyle name="Normal 36 2 2 6" xfId="2925"/>
    <cellStyle name="Normal 36 2 2 6 2" xfId="5391"/>
    <cellStyle name="Normal 36 2 2 6 2 2" xfId="10881"/>
    <cellStyle name="Normal 36 2 2 6 3" xfId="8415"/>
    <cellStyle name="Normal 36 2 2 7" xfId="3748"/>
    <cellStyle name="Normal 36 2 2 7 2" xfId="6214"/>
    <cellStyle name="Normal 36 2 2 7 2 2" xfId="11704"/>
    <cellStyle name="Normal 36 2 2 7 3" xfId="9238"/>
    <cellStyle name="Normal 36 2 2 8" xfId="4569"/>
    <cellStyle name="Normal 36 2 2 8 2" xfId="10059"/>
    <cellStyle name="Normal 36 2 2 9" xfId="7998"/>
    <cellStyle name="Normal 36 2 2_Plan3" xfId="7251"/>
    <cellStyle name="Normal 36 2 3" xfId="2276"/>
    <cellStyle name="Normal 36 2 3 2" xfId="2277"/>
    <cellStyle name="Normal 36 2 3 2 2" xfId="3426"/>
    <cellStyle name="Normal 36 2 3 2 2 2" xfId="5892"/>
    <cellStyle name="Normal 36 2 3 2 2 2 2" xfId="11382"/>
    <cellStyle name="Normal 36 2 3 2 2 3" xfId="8916"/>
    <cellStyle name="Normal 36 2 3 2 3" xfId="4249"/>
    <cellStyle name="Normal 36 2 3 2 3 2" xfId="6715"/>
    <cellStyle name="Normal 36 2 3 2 3 2 2" xfId="12205"/>
    <cellStyle name="Normal 36 2 3 2 3 3" xfId="9739"/>
    <cellStyle name="Normal 36 2 3 2 4" xfId="5070"/>
    <cellStyle name="Normal 36 2 3 2 4 2" xfId="10560"/>
    <cellStyle name="Normal 36 2 3 2 5" xfId="8007"/>
    <cellStyle name="Normal 36 2 3 3" xfId="3022"/>
    <cellStyle name="Normal 36 2 3 3 2" xfId="5488"/>
    <cellStyle name="Normal 36 2 3 3 2 2" xfId="10978"/>
    <cellStyle name="Normal 36 2 3 3 3" xfId="8512"/>
    <cellStyle name="Normal 36 2 3 4" xfId="3845"/>
    <cellStyle name="Normal 36 2 3 4 2" xfId="6311"/>
    <cellStyle name="Normal 36 2 3 4 2 2" xfId="11801"/>
    <cellStyle name="Normal 36 2 3 4 3" xfId="9335"/>
    <cellStyle name="Normal 36 2 3 5" xfId="4666"/>
    <cellStyle name="Normal 36 2 3 5 2" xfId="10156"/>
    <cellStyle name="Normal 36 2 3 6" xfId="8006"/>
    <cellStyle name="Normal 36 2 3_Plan3" xfId="7242"/>
    <cellStyle name="Normal 36 2 4" xfId="2278"/>
    <cellStyle name="Normal 36 2 4 2" xfId="2279"/>
    <cellStyle name="Normal 36 2 4 2 2" xfId="3467"/>
    <cellStyle name="Normal 36 2 4 2 2 2" xfId="5933"/>
    <cellStyle name="Normal 36 2 4 2 2 2 2" xfId="11423"/>
    <cellStyle name="Normal 36 2 4 2 2 3" xfId="8957"/>
    <cellStyle name="Normal 36 2 4 2 3" xfId="4290"/>
    <cellStyle name="Normal 36 2 4 2 3 2" xfId="6756"/>
    <cellStyle name="Normal 36 2 4 2 3 2 2" xfId="12246"/>
    <cellStyle name="Normal 36 2 4 2 3 3" xfId="9780"/>
    <cellStyle name="Normal 36 2 4 2 4" xfId="5111"/>
    <cellStyle name="Normal 36 2 4 2 4 2" xfId="10601"/>
    <cellStyle name="Normal 36 2 4 2 5" xfId="8009"/>
    <cellStyle name="Normal 36 2 4 3" xfId="3063"/>
    <cellStyle name="Normal 36 2 4 3 2" xfId="5529"/>
    <cellStyle name="Normal 36 2 4 3 2 2" xfId="11019"/>
    <cellStyle name="Normal 36 2 4 3 3" xfId="8553"/>
    <cellStyle name="Normal 36 2 4 4" xfId="3886"/>
    <cellStyle name="Normal 36 2 4 4 2" xfId="6352"/>
    <cellStyle name="Normal 36 2 4 4 2 2" xfId="11842"/>
    <cellStyle name="Normal 36 2 4 4 3" xfId="9376"/>
    <cellStyle name="Normal 36 2 4 5" xfId="4707"/>
    <cellStyle name="Normal 36 2 4 5 2" xfId="10197"/>
    <cellStyle name="Normal 36 2 4 6" xfId="8008"/>
    <cellStyle name="Normal 36 2 4_Plan3" xfId="7249"/>
    <cellStyle name="Normal 36 2 5" xfId="2280"/>
    <cellStyle name="Normal 36 2 5 2" xfId="2281"/>
    <cellStyle name="Normal 36 2 5 2 2" xfId="3574"/>
    <cellStyle name="Normal 36 2 5 2 2 2" xfId="6040"/>
    <cellStyle name="Normal 36 2 5 2 2 2 2" xfId="11530"/>
    <cellStyle name="Normal 36 2 5 2 2 3" xfId="9064"/>
    <cellStyle name="Normal 36 2 5 2 3" xfId="4397"/>
    <cellStyle name="Normal 36 2 5 2 3 2" xfId="6863"/>
    <cellStyle name="Normal 36 2 5 2 3 2 2" xfId="12353"/>
    <cellStyle name="Normal 36 2 5 2 3 3" xfId="9887"/>
    <cellStyle name="Normal 36 2 5 2 4" xfId="5218"/>
    <cellStyle name="Normal 36 2 5 2 4 2" xfId="10708"/>
    <cellStyle name="Normal 36 2 5 2 5" xfId="8011"/>
    <cellStyle name="Normal 36 2 5 3" xfId="3170"/>
    <cellStyle name="Normal 36 2 5 3 2" xfId="5636"/>
    <cellStyle name="Normal 36 2 5 3 2 2" xfId="11126"/>
    <cellStyle name="Normal 36 2 5 3 3" xfId="8660"/>
    <cellStyle name="Normal 36 2 5 4" xfId="3993"/>
    <cellStyle name="Normal 36 2 5 4 2" xfId="6459"/>
    <cellStyle name="Normal 36 2 5 4 2 2" xfId="11949"/>
    <cellStyle name="Normal 36 2 5 4 3" xfId="9483"/>
    <cellStyle name="Normal 36 2 5 5" xfId="4814"/>
    <cellStyle name="Normal 36 2 5 5 2" xfId="10304"/>
    <cellStyle name="Normal 36 2 5 6" xfId="8010"/>
    <cellStyle name="Normal 36 2 6" xfId="2282"/>
    <cellStyle name="Normal 36 2 6 2" xfId="3282"/>
    <cellStyle name="Normal 36 2 6 2 2" xfId="5748"/>
    <cellStyle name="Normal 36 2 6 2 2 2" xfId="11238"/>
    <cellStyle name="Normal 36 2 6 2 3" xfId="8772"/>
    <cellStyle name="Normal 36 2 6 3" xfId="4105"/>
    <cellStyle name="Normal 36 2 6 3 2" xfId="6571"/>
    <cellStyle name="Normal 36 2 6 3 2 2" xfId="12061"/>
    <cellStyle name="Normal 36 2 6 3 3" xfId="9595"/>
    <cellStyle name="Normal 36 2 6 4" xfId="4926"/>
    <cellStyle name="Normal 36 2 6 4 2" xfId="10416"/>
    <cellStyle name="Normal 36 2 6 5" xfId="8012"/>
    <cellStyle name="Normal 36 2 7" xfId="2880"/>
    <cellStyle name="Normal 36 2 7 2" xfId="5346"/>
    <cellStyle name="Normal 36 2 7 2 2" xfId="10836"/>
    <cellStyle name="Normal 36 2 7 3" xfId="8370"/>
    <cellStyle name="Normal 36 2 8" xfId="3702"/>
    <cellStyle name="Normal 36 2 8 2" xfId="6168"/>
    <cellStyle name="Normal 36 2 8 2 2" xfId="11658"/>
    <cellStyle name="Normal 36 2 8 3" xfId="9192"/>
    <cellStyle name="Normal 36 2 9" xfId="4524"/>
    <cellStyle name="Normal 36 2 9 2" xfId="10014"/>
    <cellStyle name="Normal 36 2_Plan3" xfId="7015"/>
    <cellStyle name="Normal 36 3" xfId="1042"/>
    <cellStyle name="Normal 36 3 10" xfId="2283"/>
    <cellStyle name="Normal 36 3 2" xfId="2284"/>
    <cellStyle name="Normal 36 3 2 2" xfId="2285"/>
    <cellStyle name="Normal 36 3 2 2 2" xfId="3519"/>
    <cellStyle name="Normal 36 3 2 2 2 2" xfId="5985"/>
    <cellStyle name="Normal 36 3 2 2 2 2 2" xfId="11475"/>
    <cellStyle name="Normal 36 3 2 2 2 3" xfId="9009"/>
    <cellStyle name="Normal 36 3 2 2 3" xfId="4342"/>
    <cellStyle name="Normal 36 3 2 2 3 2" xfId="6808"/>
    <cellStyle name="Normal 36 3 2 2 3 2 2" xfId="12298"/>
    <cellStyle name="Normal 36 3 2 2 3 3" xfId="9832"/>
    <cellStyle name="Normal 36 3 2 2 4" xfId="5163"/>
    <cellStyle name="Normal 36 3 2 2 4 2" xfId="10653"/>
    <cellStyle name="Normal 36 3 2 2 5" xfId="8015"/>
    <cellStyle name="Normal 36 3 2 3" xfId="3115"/>
    <cellStyle name="Normal 36 3 2 3 2" xfId="5581"/>
    <cellStyle name="Normal 36 3 2 3 2 2" xfId="11071"/>
    <cellStyle name="Normal 36 3 2 3 3" xfId="8605"/>
    <cellStyle name="Normal 36 3 2 4" xfId="3938"/>
    <cellStyle name="Normal 36 3 2 4 2" xfId="6404"/>
    <cellStyle name="Normal 36 3 2 4 2 2" xfId="11894"/>
    <cellStyle name="Normal 36 3 2 4 3" xfId="9428"/>
    <cellStyle name="Normal 36 3 2 5" xfId="4759"/>
    <cellStyle name="Normal 36 3 2 5 2" xfId="10249"/>
    <cellStyle name="Normal 36 3 2 6" xfId="8014"/>
    <cellStyle name="Normal 36 3 2_Plan3" xfId="7014"/>
    <cellStyle name="Normal 36 3 3" xfId="2286"/>
    <cellStyle name="Normal 36 3 3 2" xfId="2287"/>
    <cellStyle name="Normal 36 3 3 2 2" xfId="3590"/>
    <cellStyle name="Normal 36 3 3 2 2 2" xfId="6056"/>
    <cellStyle name="Normal 36 3 3 2 2 2 2" xfId="11546"/>
    <cellStyle name="Normal 36 3 3 2 2 3" xfId="9080"/>
    <cellStyle name="Normal 36 3 3 2 3" xfId="4413"/>
    <cellStyle name="Normal 36 3 3 2 3 2" xfId="6879"/>
    <cellStyle name="Normal 36 3 3 2 3 2 2" xfId="12369"/>
    <cellStyle name="Normal 36 3 3 2 3 3" xfId="9903"/>
    <cellStyle name="Normal 36 3 3 2 4" xfId="5234"/>
    <cellStyle name="Normal 36 3 3 2 4 2" xfId="10724"/>
    <cellStyle name="Normal 36 3 3 2 5" xfId="8017"/>
    <cellStyle name="Normal 36 3 3 3" xfId="3186"/>
    <cellStyle name="Normal 36 3 3 3 2" xfId="5652"/>
    <cellStyle name="Normal 36 3 3 3 2 2" xfId="11142"/>
    <cellStyle name="Normal 36 3 3 3 3" xfId="8676"/>
    <cellStyle name="Normal 36 3 3 4" xfId="4009"/>
    <cellStyle name="Normal 36 3 3 4 2" xfId="6475"/>
    <cellStyle name="Normal 36 3 3 4 2 2" xfId="11965"/>
    <cellStyle name="Normal 36 3 3 4 3" xfId="9499"/>
    <cellStyle name="Normal 36 3 3 5" xfId="4830"/>
    <cellStyle name="Normal 36 3 3 5 2" xfId="10320"/>
    <cellStyle name="Normal 36 3 3 6" xfId="8016"/>
    <cellStyle name="Normal 36 3 3_Plan3" xfId="7013"/>
    <cellStyle name="Normal 36 3 4" xfId="2288"/>
    <cellStyle name="Normal 36 3 4 2" xfId="2289"/>
    <cellStyle name="Normal 36 3 4 2 2" xfId="3388"/>
    <cellStyle name="Normal 36 3 4 2 2 2" xfId="5854"/>
    <cellStyle name="Normal 36 3 4 2 2 2 2" xfId="11344"/>
    <cellStyle name="Normal 36 3 4 2 2 3" xfId="8878"/>
    <cellStyle name="Normal 36 3 4 2 3" xfId="4211"/>
    <cellStyle name="Normal 36 3 4 2 3 2" xfId="6677"/>
    <cellStyle name="Normal 36 3 4 2 3 2 2" xfId="12167"/>
    <cellStyle name="Normal 36 3 4 2 3 3" xfId="9701"/>
    <cellStyle name="Normal 36 3 4 2 4" xfId="5032"/>
    <cellStyle name="Normal 36 3 4 2 4 2" xfId="10522"/>
    <cellStyle name="Normal 36 3 4 2 5" xfId="8019"/>
    <cellStyle name="Normal 36 3 4 3" xfId="2984"/>
    <cellStyle name="Normal 36 3 4 3 2" xfId="5450"/>
    <cellStyle name="Normal 36 3 4 3 2 2" xfId="10940"/>
    <cellStyle name="Normal 36 3 4 3 3" xfId="8474"/>
    <cellStyle name="Normal 36 3 4 4" xfId="3807"/>
    <cellStyle name="Normal 36 3 4 4 2" xfId="6273"/>
    <cellStyle name="Normal 36 3 4 4 2 2" xfId="11763"/>
    <cellStyle name="Normal 36 3 4 4 3" xfId="9297"/>
    <cellStyle name="Normal 36 3 4 5" xfId="4628"/>
    <cellStyle name="Normal 36 3 4 5 2" xfId="10118"/>
    <cellStyle name="Normal 36 3 4 6" xfId="8018"/>
    <cellStyle name="Normal 36 3 5" xfId="2290"/>
    <cellStyle name="Normal 36 3 5 2" xfId="3321"/>
    <cellStyle name="Normal 36 3 5 2 2" xfId="5787"/>
    <cellStyle name="Normal 36 3 5 2 2 2" xfId="11277"/>
    <cellStyle name="Normal 36 3 5 2 3" xfId="8811"/>
    <cellStyle name="Normal 36 3 5 3" xfId="4144"/>
    <cellStyle name="Normal 36 3 5 3 2" xfId="6610"/>
    <cellStyle name="Normal 36 3 5 3 2 2" xfId="12100"/>
    <cellStyle name="Normal 36 3 5 3 3" xfId="9634"/>
    <cellStyle name="Normal 36 3 5 4" xfId="4965"/>
    <cellStyle name="Normal 36 3 5 4 2" xfId="10455"/>
    <cellStyle name="Normal 36 3 5 5" xfId="8020"/>
    <cellStyle name="Normal 36 3 6" xfId="2917"/>
    <cellStyle name="Normal 36 3 6 2" xfId="5383"/>
    <cellStyle name="Normal 36 3 6 2 2" xfId="10873"/>
    <cellStyle name="Normal 36 3 6 3" xfId="8407"/>
    <cellStyle name="Normal 36 3 7" xfId="3740"/>
    <cellStyle name="Normal 36 3 7 2" xfId="6206"/>
    <cellStyle name="Normal 36 3 7 2 2" xfId="11696"/>
    <cellStyle name="Normal 36 3 7 3" xfId="9230"/>
    <cellStyle name="Normal 36 3 8" xfId="4561"/>
    <cellStyle name="Normal 36 3 8 2" xfId="10051"/>
    <cellStyle name="Normal 36 3 9" xfId="8013"/>
    <cellStyle name="Normal 36 3_Plan3" xfId="7241"/>
    <cellStyle name="Normal 36 4" xfId="2291"/>
    <cellStyle name="Normal 36 4 2" xfId="2292"/>
    <cellStyle name="Normal 36 4 2 2" xfId="3416"/>
    <cellStyle name="Normal 36 4 2 2 2" xfId="5882"/>
    <cellStyle name="Normal 36 4 2 2 2 2" xfId="11372"/>
    <cellStyle name="Normal 36 4 2 2 3" xfId="8906"/>
    <cellStyle name="Normal 36 4 2 3" xfId="4239"/>
    <cellStyle name="Normal 36 4 2 3 2" xfId="6705"/>
    <cellStyle name="Normal 36 4 2 3 2 2" xfId="12195"/>
    <cellStyle name="Normal 36 4 2 3 3" xfId="9729"/>
    <cellStyle name="Normal 36 4 2 4" xfId="5060"/>
    <cellStyle name="Normal 36 4 2 4 2" xfId="10550"/>
    <cellStyle name="Normal 36 4 2 5" xfId="8022"/>
    <cellStyle name="Normal 36 4 3" xfId="3012"/>
    <cellStyle name="Normal 36 4 3 2" xfId="5478"/>
    <cellStyle name="Normal 36 4 3 2 2" xfId="10968"/>
    <cellStyle name="Normal 36 4 3 3" xfId="8502"/>
    <cellStyle name="Normal 36 4 4" xfId="3835"/>
    <cellStyle name="Normal 36 4 4 2" xfId="6301"/>
    <cellStyle name="Normal 36 4 4 2 2" xfId="11791"/>
    <cellStyle name="Normal 36 4 4 3" xfId="9325"/>
    <cellStyle name="Normal 36 4 5" xfId="4656"/>
    <cellStyle name="Normal 36 4 5 2" xfId="10146"/>
    <cellStyle name="Normal 36 4 6" xfId="8021"/>
    <cellStyle name="Normal 36 4_Plan3" xfId="7034"/>
    <cellStyle name="Normal 36 5" xfId="2293"/>
    <cellStyle name="Normal 36 5 2" xfId="2294"/>
    <cellStyle name="Normal 36 5 2 2" xfId="3398"/>
    <cellStyle name="Normal 36 5 2 2 2" xfId="5864"/>
    <cellStyle name="Normal 36 5 2 2 2 2" xfId="11354"/>
    <cellStyle name="Normal 36 5 2 2 3" xfId="8888"/>
    <cellStyle name="Normal 36 5 2 3" xfId="4221"/>
    <cellStyle name="Normal 36 5 2 3 2" xfId="6687"/>
    <cellStyle name="Normal 36 5 2 3 2 2" xfId="12177"/>
    <cellStyle name="Normal 36 5 2 3 3" xfId="9711"/>
    <cellStyle name="Normal 36 5 2 4" xfId="5042"/>
    <cellStyle name="Normal 36 5 2 4 2" xfId="10532"/>
    <cellStyle name="Normal 36 5 2 5" xfId="8024"/>
    <cellStyle name="Normal 36 5 3" xfId="2994"/>
    <cellStyle name="Normal 36 5 3 2" xfId="5460"/>
    <cellStyle name="Normal 36 5 3 2 2" xfId="10950"/>
    <cellStyle name="Normal 36 5 3 3" xfId="8484"/>
    <cellStyle name="Normal 36 5 4" xfId="3817"/>
    <cellStyle name="Normal 36 5 4 2" xfId="6283"/>
    <cellStyle name="Normal 36 5 4 2 2" xfId="11773"/>
    <cellStyle name="Normal 36 5 4 3" xfId="9307"/>
    <cellStyle name="Normal 36 5 5" xfId="4638"/>
    <cellStyle name="Normal 36 5 5 2" xfId="10128"/>
    <cellStyle name="Normal 36 5 6" xfId="8023"/>
    <cellStyle name="Normal 36 5_Plan3" xfId="7138"/>
    <cellStyle name="Normal 36 6" xfId="2295"/>
    <cellStyle name="Normal 36 6 2" xfId="2296"/>
    <cellStyle name="Normal 36 6 2 2" xfId="3506"/>
    <cellStyle name="Normal 36 6 2 2 2" xfId="5972"/>
    <cellStyle name="Normal 36 6 2 2 2 2" xfId="11462"/>
    <cellStyle name="Normal 36 6 2 2 3" xfId="8996"/>
    <cellStyle name="Normal 36 6 2 3" xfId="4329"/>
    <cellStyle name="Normal 36 6 2 3 2" xfId="6795"/>
    <cellStyle name="Normal 36 6 2 3 2 2" xfId="12285"/>
    <cellStyle name="Normal 36 6 2 3 3" xfId="9819"/>
    <cellStyle name="Normal 36 6 2 4" xfId="5150"/>
    <cellStyle name="Normal 36 6 2 4 2" xfId="10640"/>
    <cellStyle name="Normal 36 6 2 5" xfId="8026"/>
    <cellStyle name="Normal 36 6 3" xfId="3102"/>
    <cellStyle name="Normal 36 6 3 2" xfId="5568"/>
    <cellStyle name="Normal 36 6 3 2 2" xfId="11058"/>
    <cellStyle name="Normal 36 6 3 3" xfId="8592"/>
    <cellStyle name="Normal 36 6 4" xfId="3925"/>
    <cellStyle name="Normal 36 6 4 2" xfId="6391"/>
    <cellStyle name="Normal 36 6 4 2 2" xfId="11881"/>
    <cellStyle name="Normal 36 6 4 3" xfId="9415"/>
    <cellStyle name="Normal 36 6 5" xfId="4746"/>
    <cellStyle name="Normal 36 6 5 2" xfId="10236"/>
    <cellStyle name="Normal 36 6 6" xfId="8025"/>
    <cellStyle name="Normal 36 7" xfId="2297"/>
    <cellStyle name="Normal 36 7 2" xfId="3274"/>
    <cellStyle name="Normal 36 7 2 2" xfId="5740"/>
    <cellStyle name="Normal 36 7 2 2 2" xfId="11230"/>
    <cellStyle name="Normal 36 7 2 3" xfId="8764"/>
    <cellStyle name="Normal 36 7 3" xfId="4097"/>
    <cellStyle name="Normal 36 7 3 2" xfId="6563"/>
    <cellStyle name="Normal 36 7 3 2 2" xfId="12053"/>
    <cellStyle name="Normal 36 7 3 3" xfId="9587"/>
    <cellStyle name="Normal 36 7 4" xfId="4918"/>
    <cellStyle name="Normal 36 7 4 2" xfId="10408"/>
    <cellStyle name="Normal 36 7 5" xfId="8027"/>
    <cellStyle name="Normal 36 8" xfId="2872"/>
    <cellStyle name="Normal 36 8 2" xfId="5338"/>
    <cellStyle name="Normal 36 8 2 2" xfId="10828"/>
    <cellStyle name="Normal 36 8 3" xfId="8362"/>
    <cellStyle name="Normal 36 9" xfId="3694"/>
    <cellStyle name="Normal 36 9 2" xfId="6160"/>
    <cellStyle name="Normal 36 9 2 2" xfId="11650"/>
    <cellStyle name="Normal 36 9 3" xfId="9184"/>
    <cellStyle name="Normal 36_Plan3" xfId="7172"/>
    <cellStyle name="Normal 37" xfId="774"/>
    <cellStyle name="Normal 37 10" xfId="4517"/>
    <cellStyle name="Normal 37 10 2" xfId="10007"/>
    <cellStyle name="Normal 37 11" xfId="2298"/>
    <cellStyle name="Normal 37 11 2" xfId="8028"/>
    <cellStyle name="Normal 37 12" xfId="972"/>
    <cellStyle name="Normal 37 13" xfId="7423"/>
    <cellStyle name="Normal 37 2" xfId="1209"/>
    <cellStyle name="Normal 37 2 10" xfId="8029"/>
    <cellStyle name="Normal 37 2 11" xfId="2299"/>
    <cellStyle name="Normal 37 2 2" xfId="2300"/>
    <cellStyle name="Normal 37 2 2 2" xfId="2301"/>
    <cellStyle name="Normal 37 2 2 2 2" xfId="2302"/>
    <cellStyle name="Normal 37 2 2 2 2 2" xfId="3528"/>
    <cellStyle name="Normal 37 2 2 2 2 2 2" xfId="5994"/>
    <cellStyle name="Normal 37 2 2 2 2 2 2 2" xfId="11484"/>
    <cellStyle name="Normal 37 2 2 2 2 2 3" xfId="9018"/>
    <cellStyle name="Normal 37 2 2 2 2 3" xfId="4351"/>
    <cellStyle name="Normal 37 2 2 2 2 3 2" xfId="6817"/>
    <cellStyle name="Normal 37 2 2 2 2 3 2 2" xfId="12307"/>
    <cellStyle name="Normal 37 2 2 2 2 3 3" xfId="9841"/>
    <cellStyle name="Normal 37 2 2 2 2 4" xfId="5172"/>
    <cellStyle name="Normal 37 2 2 2 2 4 2" xfId="10662"/>
    <cellStyle name="Normal 37 2 2 2 2 5" xfId="8032"/>
    <cellStyle name="Normal 37 2 2 2 3" xfId="3124"/>
    <cellStyle name="Normal 37 2 2 2 3 2" xfId="5590"/>
    <cellStyle name="Normal 37 2 2 2 3 2 2" xfId="11080"/>
    <cellStyle name="Normal 37 2 2 2 3 3" xfId="8614"/>
    <cellStyle name="Normal 37 2 2 2 4" xfId="3947"/>
    <cellStyle name="Normal 37 2 2 2 4 2" xfId="6413"/>
    <cellStyle name="Normal 37 2 2 2 4 2 2" xfId="11903"/>
    <cellStyle name="Normal 37 2 2 2 4 3" xfId="9437"/>
    <cellStyle name="Normal 37 2 2 2 5" xfId="4768"/>
    <cellStyle name="Normal 37 2 2 2 5 2" xfId="10258"/>
    <cellStyle name="Normal 37 2 2 2 6" xfId="8031"/>
    <cellStyle name="Normal 37 2 2 2_Plan3" xfId="7085"/>
    <cellStyle name="Normal 37 2 2 3" xfId="2303"/>
    <cellStyle name="Normal 37 2 2 3 2" xfId="2304"/>
    <cellStyle name="Normal 37 2 2 3 2 2" xfId="3599"/>
    <cellStyle name="Normal 37 2 2 3 2 2 2" xfId="6065"/>
    <cellStyle name="Normal 37 2 2 3 2 2 2 2" xfId="11555"/>
    <cellStyle name="Normal 37 2 2 3 2 2 3" xfId="9089"/>
    <cellStyle name="Normal 37 2 2 3 2 3" xfId="4422"/>
    <cellStyle name="Normal 37 2 2 3 2 3 2" xfId="6888"/>
    <cellStyle name="Normal 37 2 2 3 2 3 2 2" xfId="12378"/>
    <cellStyle name="Normal 37 2 2 3 2 3 3" xfId="9912"/>
    <cellStyle name="Normal 37 2 2 3 2 4" xfId="5243"/>
    <cellStyle name="Normal 37 2 2 3 2 4 2" xfId="10733"/>
    <cellStyle name="Normal 37 2 2 3 2 5" xfId="8034"/>
    <cellStyle name="Normal 37 2 2 3 3" xfId="3195"/>
    <cellStyle name="Normal 37 2 2 3 3 2" xfId="5661"/>
    <cellStyle name="Normal 37 2 2 3 3 2 2" xfId="11151"/>
    <cellStyle name="Normal 37 2 2 3 3 3" xfId="8685"/>
    <cellStyle name="Normal 37 2 2 3 4" xfId="4018"/>
    <cellStyle name="Normal 37 2 2 3 4 2" xfId="6484"/>
    <cellStyle name="Normal 37 2 2 3 4 2 2" xfId="11974"/>
    <cellStyle name="Normal 37 2 2 3 4 3" xfId="9508"/>
    <cellStyle name="Normal 37 2 2 3 5" xfId="4839"/>
    <cellStyle name="Normal 37 2 2 3 5 2" xfId="10329"/>
    <cellStyle name="Normal 37 2 2 3 6" xfId="8033"/>
    <cellStyle name="Normal 37 2 2 3_Plan3" xfId="7092"/>
    <cellStyle name="Normal 37 2 2 4" xfId="2305"/>
    <cellStyle name="Normal 37 2 2 4 2" xfId="2306"/>
    <cellStyle name="Normal 37 2 2 4 2 2" xfId="3393"/>
    <cellStyle name="Normal 37 2 2 4 2 2 2" xfId="5859"/>
    <cellStyle name="Normal 37 2 2 4 2 2 2 2" xfId="11349"/>
    <cellStyle name="Normal 37 2 2 4 2 2 3" xfId="8883"/>
    <cellStyle name="Normal 37 2 2 4 2 3" xfId="4216"/>
    <cellStyle name="Normal 37 2 2 4 2 3 2" xfId="6682"/>
    <cellStyle name="Normal 37 2 2 4 2 3 2 2" xfId="12172"/>
    <cellStyle name="Normal 37 2 2 4 2 3 3" xfId="9706"/>
    <cellStyle name="Normal 37 2 2 4 2 4" xfId="5037"/>
    <cellStyle name="Normal 37 2 2 4 2 4 2" xfId="10527"/>
    <cellStyle name="Normal 37 2 2 4 2 5" xfId="8036"/>
    <cellStyle name="Normal 37 2 2 4 3" xfId="2989"/>
    <cellStyle name="Normal 37 2 2 4 3 2" xfId="5455"/>
    <cellStyle name="Normal 37 2 2 4 3 2 2" xfId="10945"/>
    <cellStyle name="Normal 37 2 2 4 3 3" xfId="8479"/>
    <cellStyle name="Normal 37 2 2 4 4" xfId="3812"/>
    <cellStyle name="Normal 37 2 2 4 4 2" xfId="6278"/>
    <cellStyle name="Normal 37 2 2 4 4 2 2" xfId="11768"/>
    <cellStyle name="Normal 37 2 2 4 4 3" xfId="9302"/>
    <cellStyle name="Normal 37 2 2 4 5" xfId="4633"/>
    <cellStyle name="Normal 37 2 2 4 5 2" xfId="10123"/>
    <cellStyle name="Normal 37 2 2 4 6" xfId="8035"/>
    <cellStyle name="Normal 37 2 2 5" xfId="2307"/>
    <cellStyle name="Normal 37 2 2 5 2" xfId="3330"/>
    <cellStyle name="Normal 37 2 2 5 2 2" xfId="5796"/>
    <cellStyle name="Normal 37 2 2 5 2 2 2" xfId="11286"/>
    <cellStyle name="Normal 37 2 2 5 2 3" xfId="8820"/>
    <cellStyle name="Normal 37 2 2 5 3" xfId="4153"/>
    <cellStyle name="Normal 37 2 2 5 3 2" xfId="6619"/>
    <cellStyle name="Normal 37 2 2 5 3 2 2" xfId="12109"/>
    <cellStyle name="Normal 37 2 2 5 3 3" xfId="9643"/>
    <cellStyle name="Normal 37 2 2 5 4" xfId="4974"/>
    <cellStyle name="Normal 37 2 2 5 4 2" xfId="10464"/>
    <cellStyle name="Normal 37 2 2 5 5" xfId="8037"/>
    <cellStyle name="Normal 37 2 2 6" xfId="2926"/>
    <cellStyle name="Normal 37 2 2 6 2" xfId="5392"/>
    <cellStyle name="Normal 37 2 2 6 2 2" xfId="10882"/>
    <cellStyle name="Normal 37 2 2 6 3" xfId="8416"/>
    <cellStyle name="Normal 37 2 2 7" xfId="3749"/>
    <cellStyle name="Normal 37 2 2 7 2" xfId="6215"/>
    <cellStyle name="Normal 37 2 2 7 2 2" xfId="11705"/>
    <cellStyle name="Normal 37 2 2 7 3" xfId="9239"/>
    <cellStyle name="Normal 37 2 2 8" xfId="4570"/>
    <cellStyle name="Normal 37 2 2 8 2" xfId="10060"/>
    <cellStyle name="Normal 37 2 2 9" xfId="8030"/>
    <cellStyle name="Normal 37 2 2_Plan3" xfId="7096"/>
    <cellStyle name="Normal 37 2 3" xfId="2308"/>
    <cellStyle name="Normal 37 2 3 2" xfId="2309"/>
    <cellStyle name="Normal 37 2 3 2 2" xfId="3427"/>
    <cellStyle name="Normal 37 2 3 2 2 2" xfId="5893"/>
    <cellStyle name="Normal 37 2 3 2 2 2 2" xfId="11383"/>
    <cellStyle name="Normal 37 2 3 2 2 3" xfId="8917"/>
    <cellStyle name="Normal 37 2 3 2 3" xfId="4250"/>
    <cellStyle name="Normal 37 2 3 2 3 2" xfId="6716"/>
    <cellStyle name="Normal 37 2 3 2 3 2 2" xfId="12206"/>
    <cellStyle name="Normal 37 2 3 2 3 3" xfId="9740"/>
    <cellStyle name="Normal 37 2 3 2 4" xfId="5071"/>
    <cellStyle name="Normal 37 2 3 2 4 2" xfId="10561"/>
    <cellStyle name="Normal 37 2 3 2 5" xfId="8039"/>
    <cellStyle name="Normal 37 2 3 3" xfId="3023"/>
    <cellStyle name="Normal 37 2 3 3 2" xfId="5489"/>
    <cellStyle name="Normal 37 2 3 3 2 2" xfId="10979"/>
    <cellStyle name="Normal 37 2 3 3 3" xfId="8513"/>
    <cellStyle name="Normal 37 2 3 4" xfId="3846"/>
    <cellStyle name="Normal 37 2 3 4 2" xfId="6312"/>
    <cellStyle name="Normal 37 2 3 4 2 2" xfId="11802"/>
    <cellStyle name="Normal 37 2 3 4 3" xfId="9336"/>
    <cellStyle name="Normal 37 2 3 5" xfId="4667"/>
    <cellStyle name="Normal 37 2 3 5 2" xfId="10157"/>
    <cellStyle name="Normal 37 2 3 6" xfId="8038"/>
    <cellStyle name="Normal 37 2 3_Plan3" xfId="7073"/>
    <cellStyle name="Normal 37 2 4" xfId="2310"/>
    <cellStyle name="Normal 37 2 4 2" xfId="2311"/>
    <cellStyle name="Normal 37 2 4 2 2" xfId="3466"/>
    <cellStyle name="Normal 37 2 4 2 2 2" xfId="5932"/>
    <cellStyle name="Normal 37 2 4 2 2 2 2" xfId="11422"/>
    <cellStyle name="Normal 37 2 4 2 2 3" xfId="8956"/>
    <cellStyle name="Normal 37 2 4 2 3" xfId="4289"/>
    <cellStyle name="Normal 37 2 4 2 3 2" xfId="6755"/>
    <cellStyle name="Normal 37 2 4 2 3 2 2" xfId="12245"/>
    <cellStyle name="Normal 37 2 4 2 3 3" xfId="9779"/>
    <cellStyle name="Normal 37 2 4 2 4" xfId="5110"/>
    <cellStyle name="Normal 37 2 4 2 4 2" xfId="10600"/>
    <cellStyle name="Normal 37 2 4 2 5" xfId="8041"/>
    <cellStyle name="Normal 37 2 4 3" xfId="3062"/>
    <cellStyle name="Normal 37 2 4 3 2" xfId="5528"/>
    <cellStyle name="Normal 37 2 4 3 2 2" xfId="11018"/>
    <cellStyle name="Normal 37 2 4 3 3" xfId="8552"/>
    <cellStyle name="Normal 37 2 4 4" xfId="3885"/>
    <cellStyle name="Normal 37 2 4 4 2" xfId="6351"/>
    <cellStyle name="Normal 37 2 4 4 2 2" xfId="11841"/>
    <cellStyle name="Normal 37 2 4 4 3" xfId="9375"/>
    <cellStyle name="Normal 37 2 4 5" xfId="4706"/>
    <cellStyle name="Normal 37 2 4 5 2" xfId="10196"/>
    <cellStyle name="Normal 37 2 4 6" xfId="8040"/>
    <cellStyle name="Normal 37 2 4_Plan3" xfId="7012"/>
    <cellStyle name="Normal 37 2 5" xfId="2312"/>
    <cellStyle name="Normal 37 2 5 2" xfId="2313"/>
    <cellStyle name="Normal 37 2 5 2 2" xfId="3420"/>
    <cellStyle name="Normal 37 2 5 2 2 2" xfId="5886"/>
    <cellStyle name="Normal 37 2 5 2 2 2 2" xfId="11376"/>
    <cellStyle name="Normal 37 2 5 2 2 3" xfId="8910"/>
    <cellStyle name="Normal 37 2 5 2 3" xfId="4243"/>
    <cellStyle name="Normal 37 2 5 2 3 2" xfId="6709"/>
    <cellStyle name="Normal 37 2 5 2 3 2 2" xfId="12199"/>
    <cellStyle name="Normal 37 2 5 2 3 3" xfId="9733"/>
    <cellStyle name="Normal 37 2 5 2 4" xfId="5064"/>
    <cellStyle name="Normal 37 2 5 2 4 2" xfId="10554"/>
    <cellStyle name="Normal 37 2 5 2 5" xfId="8043"/>
    <cellStyle name="Normal 37 2 5 3" xfId="3016"/>
    <cellStyle name="Normal 37 2 5 3 2" xfId="5482"/>
    <cellStyle name="Normal 37 2 5 3 2 2" xfId="10972"/>
    <cellStyle name="Normal 37 2 5 3 3" xfId="8506"/>
    <cellStyle name="Normal 37 2 5 4" xfId="3839"/>
    <cellStyle name="Normal 37 2 5 4 2" xfId="6305"/>
    <cellStyle name="Normal 37 2 5 4 2 2" xfId="11795"/>
    <cellStyle name="Normal 37 2 5 4 3" xfId="9329"/>
    <cellStyle name="Normal 37 2 5 5" xfId="4660"/>
    <cellStyle name="Normal 37 2 5 5 2" xfId="10150"/>
    <cellStyle name="Normal 37 2 5 6" xfId="8042"/>
    <cellStyle name="Normal 37 2 6" xfId="2314"/>
    <cellStyle name="Normal 37 2 6 2" xfId="3283"/>
    <cellStyle name="Normal 37 2 6 2 2" xfId="5749"/>
    <cellStyle name="Normal 37 2 6 2 2 2" xfId="11239"/>
    <cellStyle name="Normal 37 2 6 2 3" xfId="8773"/>
    <cellStyle name="Normal 37 2 6 3" xfId="4106"/>
    <cellStyle name="Normal 37 2 6 3 2" xfId="6572"/>
    <cellStyle name="Normal 37 2 6 3 2 2" xfId="12062"/>
    <cellStyle name="Normal 37 2 6 3 3" xfId="9596"/>
    <cellStyle name="Normal 37 2 6 4" xfId="4927"/>
    <cellStyle name="Normal 37 2 6 4 2" xfId="10417"/>
    <cellStyle name="Normal 37 2 6 5" xfId="8044"/>
    <cellStyle name="Normal 37 2 7" xfId="2881"/>
    <cellStyle name="Normal 37 2 7 2" xfId="5347"/>
    <cellStyle name="Normal 37 2 7 2 2" xfId="10837"/>
    <cellStyle name="Normal 37 2 7 3" xfId="8371"/>
    <cellStyle name="Normal 37 2 8" xfId="3703"/>
    <cellStyle name="Normal 37 2 8 2" xfId="6169"/>
    <cellStyle name="Normal 37 2 8 2 2" xfId="11659"/>
    <cellStyle name="Normal 37 2 8 3" xfId="9193"/>
    <cellStyle name="Normal 37 2 9" xfId="4525"/>
    <cellStyle name="Normal 37 2 9 2" xfId="10015"/>
    <cellStyle name="Normal 37 2_Plan3" xfId="7136"/>
    <cellStyle name="Normal 37 3" xfId="1043"/>
    <cellStyle name="Normal 37 3 10" xfId="2315"/>
    <cellStyle name="Normal 37 3 2" xfId="2316"/>
    <cellStyle name="Normal 37 3 2 2" xfId="2317"/>
    <cellStyle name="Normal 37 3 2 2 2" xfId="3520"/>
    <cellStyle name="Normal 37 3 2 2 2 2" xfId="5986"/>
    <cellStyle name="Normal 37 3 2 2 2 2 2" xfId="11476"/>
    <cellStyle name="Normal 37 3 2 2 2 3" xfId="9010"/>
    <cellStyle name="Normal 37 3 2 2 3" xfId="4343"/>
    <cellStyle name="Normal 37 3 2 2 3 2" xfId="6809"/>
    <cellStyle name="Normal 37 3 2 2 3 2 2" xfId="12299"/>
    <cellStyle name="Normal 37 3 2 2 3 3" xfId="9833"/>
    <cellStyle name="Normal 37 3 2 2 4" xfId="5164"/>
    <cellStyle name="Normal 37 3 2 2 4 2" xfId="10654"/>
    <cellStyle name="Normal 37 3 2 2 5" xfId="8047"/>
    <cellStyle name="Normal 37 3 2 3" xfId="3116"/>
    <cellStyle name="Normal 37 3 2 3 2" xfId="5582"/>
    <cellStyle name="Normal 37 3 2 3 2 2" xfId="11072"/>
    <cellStyle name="Normal 37 3 2 3 3" xfId="8606"/>
    <cellStyle name="Normal 37 3 2 4" xfId="3939"/>
    <cellStyle name="Normal 37 3 2 4 2" xfId="6405"/>
    <cellStyle name="Normal 37 3 2 4 2 2" xfId="11895"/>
    <cellStyle name="Normal 37 3 2 4 3" xfId="9429"/>
    <cellStyle name="Normal 37 3 2 5" xfId="4760"/>
    <cellStyle name="Normal 37 3 2 5 2" xfId="10250"/>
    <cellStyle name="Normal 37 3 2 6" xfId="8046"/>
    <cellStyle name="Normal 37 3 2_Plan3" xfId="7011"/>
    <cellStyle name="Normal 37 3 3" xfId="2318"/>
    <cellStyle name="Normal 37 3 3 2" xfId="2319"/>
    <cellStyle name="Normal 37 3 3 2 2" xfId="3591"/>
    <cellStyle name="Normal 37 3 3 2 2 2" xfId="6057"/>
    <cellStyle name="Normal 37 3 3 2 2 2 2" xfId="11547"/>
    <cellStyle name="Normal 37 3 3 2 2 3" xfId="9081"/>
    <cellStyle name="Normal 37 3 3 2 3" xfId="4414"/>
    <cellStyle name="Normal 37 3 3 2 3 2" xfId="6880"/>
    <cellStyle name="Normal 37 3 3 2 3 2 2" xfId="12370"/>
    <cellStyle name="Normal 37 3 3 2 3 3" xfId="9904"/>
    <cellStyle name="Normal 37 3 3 2 4" xfId="5235"/>
    <cellStyle name="Normal 37 3 3 2 4 2" xfId="10725"/>
    <cellStyle name="Normal 37 3 3 2 5" xfId="8049"/>
    <cellStyle name="Normal 37 3 3 3" xfId="3187"/>
    <cellStyle name="Normal 37 3 3 3 2" xfId="5653"/>
    <cellStyle name="Normal 37 3 3 3 2 2" xfId="11143"/>
    <cellStyle name="Normal 37 3 3 3 3" xfId="8677"/>
    <cellStyle name="Normal 37 3 3 4" xfId="4010"/>
    <cellStyle name="Normal 37 3 3 4 2" xfId="6476"/>
    <cellStyle name="Normal 37 3 3 4 2 2" xfId="11966"/>
    <cellStyle name="Normal 37 3 3 4 3" xfId="9500"/>
    <cellStyle name="Normal 37 3 3 5" xfId="4831"/>
    <cellStyle name="Normal 37 3 3 5 2" xfId="10321"/>
    <cellStyle name="Normal 37 3 3 6" xfId="8048"/>
    <cellStyle name="Normal 37 3 3_Plan3" xfId="7240"/>
    <cellStyle name="Normal 37 3 4" xfId="2320"/>
    <cellStyle name="Normal 37 3 4 2" xfId="2321"/>
    <cellStyle name="Normal 37 3 4 2 2" xfId="3504"/>
    <cellStyle name="Normal 37 3 4 2 2 2" xfId="5970"/>
    <cellStyle name="Normal 37 3 4 2 2 2 2" xfId="11460"/>
    <cellStyle name="Normal 37 3 4 2 2 3" xfId="8994"/>
    <cellStyle name="Normal 37 3 4 2 3" xfId="4327"/>
    <cellStyle name="Normal 37 3 4 2 3 2" xfId="6793"/>
    <cellStyle name="Normal 37 3 4 2 3 2 2" xfId="12283"/>
    <cellStyle name="Normal 37 3 4 2 3 3" xfId="9817"/>
    <cellStyle name="Normal 37 3 4 2 4" xfId="5148"/>
    <cellStyle name="Normal 37 3 4 2 4 2" xfId="10638"/>
    <cellStyle name="Normal 37 3 4 2 5" xfId="8051"/>
    <cellStyle name="Normal 37 3 4 3" xfId="3100"/>
    <cellStyle name="Normal 37 3 4 3 2" xfId="5566"/>
    <cellStyle name="Normal 37 3 4 3 2 2" xfId="11056"/>
    <cellStyle name="Normal 37 3 4 3 3" xfId="8590"/>
    <cellStyle name="Normal 37 3 4 4" xfId="3923"/>
    <cellStyle name="Normal 37 3 4 4 2" xfId="6389"/>
    <cellStyle name="Normal 37 3 4 4 2 2" xfId="11879"/>
    <cellStyle name="Normal 37 3 4 4 3" xfId="9413"/>
    <cellStyle name="Normal 37 3 4 5" xfId="4744"/>
    <cellStyle name="Normal 37 3 4 5 2" xfId="10234"/>
    <cellStyle name="Normal 37 3 4 6" xfId="8050"/>
    <cellStyle name="Normal 37 3 5" xfId="2322"/>
    <cellStyle name="Normal 37 3 5 2" xfId="3322"/>
    <cellStyle name="Normal 37 3 5 2 2" xfId="5788"/>
    <cellStyle name="Normal 37 3 5 2 2 2" xfId="11278"/>
    <cellStyle name="Normal 37 3 5 2 3" xfId="8812"/>
    <cellStyle name="Normal 37 3 5 3" xfId="4145"/>
    <cellStyle name="Normal 37 3 5 3 2" xfId="6611"/>
    <cellStyle name="Normal 37 3 5 3 2 2" xfId="12101"/>
    <cellStyle name="Normal 37 3 5 3 3" xfId="9635"/>
    <cellStyle name="Normal 37 3 5 4" xfId="4966"/>
    <cellStyle name="Normal 37 3 5 4 2" xfId="10456"/>
    <cellStyle name="Normal 37 3 5 5" xfId="8052"/>
    <cellStyle name="Normal 37 3 6" xfId="2918"/>
    <cellStyle name="Normal 37 3 6 2" xfId="5384"/>
    <cellStyle name="Normal 37 3 6 2 2" xfId="10874"/>
    <cellStyle name="Normal 37 3 6 3" xfId="8408"/>
    <cellStyle name="Normal 37 3 7" xfId="3741"/>
    <cellStyle name="Normal 37 3 7 2" xfId="6207"/>
    <cellStyle name="Normal 37 3 7 2 2" xfId="11697"/>
    <cellStyle name="Normal 37 3 7 3" xfId="9231"/>
    <cellStyle name="Normal 37 3 8" xfId="4562"/>
    <cellStyle name="Normal 37 3 8 2" xfId="10052"/>
    <cellStyle name="Normal 37 3 9" xfId="8045"/>
    <cellStyle name="Normal 37 3_Plan3" xfId="7135"/>
    <cellStyle name="Normal 37 4" xfId="2323"/>
    <cellStyle name="Normal 37 4 2" xfId="2324"/>
    <cellStyle name="Normal 37 4 2 2" xfId="3417"/>
    <cellStyle name="Normal 37 4 2 2 2" xfId="5883"/>
    <cellStyle name="Normal 37 4 2 2 2 2" xfId="11373"/>
    <cellStyle name="Normal 37 4 2 2 3" xfId="8907"/>
    <cellStyle name="Normal 37 4 2 3" xfId="4240"/>
    <cellStyle name="Normal 37 4 2 3 2" xfId="6706"/>
    <cellStyle name="Normal 37 4 2 3 2 2" xfId="12196"/>
    <cellStyle name="Normal 37 4 2 3 3" xfId="9730"/>
    <cellStyle name="Normal 37 4 2 4" xfId="5061"/>
    <cellStyle name="Normal 37 4 2 4 2" xfId="10551"/>
    <cellStyle name="Normal 37 4 2 5" xfId="8054"/>
    <cellStyle name="Normal 37 4 3" xfId="3013"/>
    <cellStyle name="Normal 37 4 3 2" xfId="5479"/>
    <cellStyle name="Normal 37 4 3 2 2" xfId="10969"/>
    <cellStyle name="Normal 37 4 3 3" xfId="8503"/>
    <cellStyle name="Normal 37 4 4" xfId="3836"/>
    <cellStyle name="Normal 37 4 4 2" xfId="6302"/>
    <cellStyle name="Normal 37 4 4 2 2" xfId="11792"/>
    <cellStyle name="Normal 37 4 4 3" xfId="9326"/>
    <cellStyle name="Normal 37 4 5" xfId="4657"/>
    <cellStyle name="Normal 37 4 5 2" xfId="10147"/>
    <cellStyle name="Normal 37 4 6" xfId="8053"/>
    <cellStyle name="Normal 37 4_Plan3" xfId="7168"/>
    <cellStyle name="Normal 37 5" xfId="2325"/>
    <cellStyle name="Normal 37 5 2" xfId="2326"/>
    <cellStyle name="Normal 37 5 2 2" xfId="3397"/>
    <cellStyle name="Normal 37 5 2 2 2" xfId="5863"/>
    <cellStyle name="Normal 37 5 2 2 2 2" xfId="11353"/>
    <cellStyle name="Normal 37 5 2 2 3" xfId="8887"/>
    <cellStyle name="Normal 37 5 2 3" xfId="4220"/>
    <cellStyle name="Normal 37 5 2 3 2" xfId="6686"/>
    <cellStyle name="Normal 37 5 2 3 2 2" xfId="12176"/>
    <cellStyle name="Normal 37 5 2 3 3" xfId="9710"/>
    <cellStyle name="Normal 37 5 2 4" xfId="5041"/>
    <cellStyle name="Normal 37 5 2 4 2" xfId="10531"/>
    <cellStyle name="Normal 37 5 2 5" xfId="8056"/>
    <cellStyle name="Normal 37 5 3" xfId="2993"/>
    <cellStyle name="Normal 37 5 3 2" xfId="5459"/>
    <cellStyle name="Normal 37 5 3 2 2" xfId="10949"/>
    <cellStyle name="Normal 37 5 3 3" xfId="8483"/>
    <cellStyle name="Normal 37 5 4" xfId="3816"/>
    <cellStyle name="Normal 37 5 4 2" xfId="6282"/>
    <cellStyle name="Normal 37 5 4 2 2" xfId="11772"/>
    <cellStyle name="Normal 37 5 4 3" xfId="9306"/>
    <cellStyle name="Normal 37 5 5" xfId="4637"/>
    <cellStyle name="Normal 37 5 5 2" xfId="10127"/>
    <cellStyle name="Normal 37 5 6" xfId="8055"/>
    <cellStyle name="Normal 37 5_Plan3" xfId="7134"/>
    <cellStyle name="Normal 37 6" xfId="2327"/>
    <cellStyle name="Normal 37 6 2" xfId="2328"/>
    <cellStyle name="Normal 37 6 2 2" xfId="3508"/>
    <cellStyle name="Normal 37 6 2 2 2" xfId="5974"/>
    <cellStyle name="Normal 37 6 2 2 2 2" xfId="11464"/>
    <cellStyle name="Normal 37 6 2 2 3" xfId="8998"/>
    <cellStyle name="Normal 37 6 2 3" xfId="4331"/>
    <cellStyle name="Normal 37 6 2 3 2" xfId="6797"/>
    <cellStyle name="Normal 37 6 2 3 2 2" xfId="12287"/>
    <cellStyle name="Normal 37 6 2 3 3" xfId="9821"/>
    <cellStyle name="Normal 37 6 2 4" xfId="5152"/>
    <cellStyle name="Normal 37 6 2 4 2" xfId="10642"/>
    <cellStyle name="Normal 37 6 2 5" xfId="8058"/>
    <cellStyle name="Normal 37 6 3" xfId="3104"/>
    <cellStyle name="Normal 37 6 3 2" xfId="5570"/>
    <cellStyle name="Normal 37 6 3 2 2" xfId="11060"/>
    <cellStyle name="Normal 37 6 3 3" xfId="8594"/>
    <cellStyle name="Normal 37 6 4" xfId="3927"/>
    <cellStyle name="Normal 37 6 4 2" xfId="6393"/>
    <cellStyle name="Normal 37 6 4 2 2" xfId="11883"/>
    <cellStyle name="Normal 37 6 4 3" xfId="9417"/>
    <cellStyle name="Normal 37 6 5" xfId="4748"/>
    <cellStyle name="Normal 37 6 5 2" xfId="10238"/>
    <cellStyle name="Normal 37 6 6" xfId="8057"/>
    <cellStyle name="Normal 37 7" xfId="2329"/>
    <cellStyle name="Normal 37 7 2" xfId="3275"/>
    <cellStyle name="Normal 37 7 2 2" xfId="5741"/>
    <cellStyle name="Normal 37 7 2 2 2" xfId="11231"/>
    <cellStyle name="Normal 37 7 2 3" xfId="8765"/>
    <cellStyle name="Normal 37 7 3" xfId="4098"/>
    <cellStyle name="Normal 37 7 3 2" xfId="6564"/>
    <cellStyle name="Normal 37 7 3 2 2" xfId="12054"/>
    <cellStyle name="Normal 37 7 3 3" xfId="9588"/>
    <cellStyle name="Normal 37 7 4" xfId="4919"/>
    <cellStyle name="Normal 37 7 4 2" xfId="10409"/>
    <cellStyle name="Normal 37 7 5" xfId="8059"/>
    <cellStyle name="Normal 37 8" xfId="2873"/>
    <cellStyle name="Normal 37 8 2" xfId="5339"/>
    <cellStyle name="Normal 37 8 2 2" xfId="10829"/>
    <cellStyle name="Normal 37 8 3" xfId="8363"/>
    <cellStyle name="Normal 37 9" xfId="3695"/>
    <cellStyle name="Normal 37 9 2" xfId="6161"/>
    <cellStyle name="Normal 37 9 2 2" xfId="11651"/>
    <cellStyle name="Normal 37 9 3" xfId="9185"/>
    <cellStyle name="Normal 37_Plan3" xfId="7137"/>
    <cellStyle name="Normal 375" xfId="766"/>
    <cellStyle name="Normal 375 2" xfId="1202"/>
    <cellStyle name="Normal 375 3" xfId="1036"/>
    <cellStyle name="Normal 38" xfId="775"/>
    <cellStyle name="Normal 38 10" xfId="4518"/>
    <cellStyle name="Normal 38 10 2" xfId="10008"/>
    <cellStyle name="Normal 38 11" xfId="2330"/>
    <cellStyle name="Normal 38 11 2" xfId="8060"/>
    <cellStyle name="Normal 38 12" xfId="973"/>
    <cellStyle name="Normal 38 13" xfId="7424"/>
    <cellStyle name="Normal 38 2" xfId="1210"/>
    <cellStyle name="Normal 38 2 10" xfId="8061"/>
    <cellStyle name="Normal 38 2 11" xfId="2331"/>
    <cellStyle name="Normal 38 2 2" xfId="2332"/>
    <cellStyle name="Normal 38 2 2 2" xfId="2333"/>
    <cellStyle name="Normal 38 2 2 2 2" xfId="2334"/>
    <cellStyle name="Normal 38 2 2 2 2 2" xfId="3529"/>
    <cellStyle name="Normal 38 2 2 2 2 2 2" xfId="5995"/>
    <cellStyle name="Normal 38 2 2 2 2 2 2 2" xfId="11485"/>
    <cellStyle name="Normal 38 2 2 2 2 2 3" xfId="9019"/>
    <cellStyle name="Normal 38 2 2 2 2 3" xfId="4352"/>
    <cellStyle name="Normal 38 2 2 2 2 3 2" xfId="6818"/>
    <cellStyle name="Normal 38 2 2 2 2 3 2 2" xfId="12308"/>
    <cellStyle name="Normal 38 2 2 2 2 3 3" xfId="9842"/>
    <cellStyle name="Normal 38 2 2 2 2 4" xfId="5173"/>
    <cellStyle name="Normal 38 2 2 2 2 4 2" xfId="10663"/>
    <cellStyle name="Normal 38 2 2 2 2 5" xfId="8064"/>
    <cellStyle name="Normal 38 2 2 2 3" xfId="3125"/>
    <cellStyle name="Normal 38 2 2 2 3 2" xfId="5591"/>
    <cellStyle name="Normal 38 2 2 2 3 2 2" xfId="11081"/>
    <cellStyle name="Normal 38 2 2 2 3 3" xfId="8615"/>
    <cellStyle name="Normal 38 2 2 2 4" xfId="3948"/>
    <cellStyle name="Normal 38 2 2 2 4 2" xfId="6414"/>
    <cellStyle name="Normal 38 2 2 2 4 2 2" xfId="11904"/>
    <cellStyle name="Normal 38 2 2 2 4 3" xfId="9438"/>
    <cellStyle name="Normal 38 2 2 2 5" xfId="4769"/>
    <cellStyle name="Normal 38 2 2 2 5 2" xfId="10259"/>
    <cellStyle name="Normal 38 2 2 2 6" xfId="8063"/>
    <cellStyle name="Normal 38 2 2 2_Plan3" xfId="7045"/>
    <cellStyle name="Normal 38 2 2 3" xfId="2335"/>
    <cellStyle name="Normal 38 2 2 3 2" xfId="2336"/>
    <cellStyle name="Normal 38 2 2 3 2 2" xfId="3600"/>
    <cellStyle name="Normal 38 2 2 3 2 2 2" xfId="6066"/>
    <cellStyle name="Normal 38 2 2 3 2 2 2 2" xfId="11556"/>
    <cellStyle name="Normal 38 2 2 3 2 2 3" xfId="9090"/>
    <cellStyle name="Normal 38 2 2 3 2 3" xfId="4423"/>
    <cellStyle name="Normal 38 2 2 3 2 3 2" xfId="6889"/>
    <cellStyle name="Normal 38 2 2 3 2 3 2 2" xfId="12379"/>
    <cellStyle name="Normal 38 2 2 3 2 3 3" xfId="9913"/>
    <cellStyle name="Normal 38 2 2 3 2 4" xfId="5244"/>
    <cellStyle name="Normal 38 2 2 3 2 4 2" xfId="10734"/>
    <cellStyle name="Normal 38 2 2 3 2 5" xfId="8066"/>
    <cellStyle name="Normal 38 2 2 3 3" xfId="3196"/>
    <cellStyle name="Normal 38 2 2 3 3 2" xfId="5662"/>
    <cellStyle name="Normal 38 2 2 3 3 2 2" xfId="11152"/>
    <cellStyle name="Normal 38 2 2 3 3 3" xfId="8686"/>
    <cellStyle name="Normal 38 2 2 3 4" xfId="4019"/>
    <cellStyle name="Normal 38 2 2 3 4 2" xfId="6485"/>
    <cellStyle name="Normal 38 2 2 3 4 2 2" xfId="11975"/>
    <cellStyle name="Normal 38 2 2 3 4 3" xfId="9509"/>
    <cellStyle name="Normal 38 2 2 3 5" xfId="4840"/>
    <cellStyle name="Normal 38 2 2 3 5 2" xfId="10330"/>
    <cellStyle name="Normal 38 2 2 3 6" xfId="8065"/>
    <cellStyle name="Normal 38 2 2 3_Plan3" xfId="7171"/>
    <cellStyle name="Normal 38 2 2 4" xfId="2337"/>
    <cellStyle name="Normal 38 2 2 4 2" xfId="2338"/>
    <cellStyle name="Normal 38 2 2 4 2 2" xfId="3412"/>
    <cellStyle name="Normal 38 2 2 4 2 2 2" xfId="5878"/>
    <cellStyle name="Normal 38 2 2 4 2 2 2 2" xfId="11368"/>
    <cellStyle name="Normal 38 2 2 4 2 2 3" xfId="8902"/>
    <cellStyle name="Normal 38 2 2 4 2 3" xfId="4235"/>
    <cellStyle name="Normal 38 2 2 4 2 3 2" xfId="6701"/>
    <cellStyle name="Normal 38 2 2 4 2 3 2 2" xfId="12191"/>
    <cellStyle name="Normal 38 2 2 4 2 3 3" xfId="9725"/>
    <cellStyle name="Normal 38 2 2 4 2 4" xfId="5056"/>
    <cellStyle name="Normal 38 2 2 4 2 4 2" xfId="10546"/>
    <cellStyle name="Normal 38 2 2 4 2 5" xfId="8068"/>
    <cellStyle name="Normal 38 2 2 4 3" xfId="3008"/>
    <cellStyle name="Normal 38 2 2 4 3 2" xfId="5474"/>
    <cellStyle name="Normal 38 2 2 4 3 2 2" xfId="10964"/>
    <cellStyle name="Normal 38 2 2 4 3 3" xfId="8498"/>
    <cellStyle name="Normal 38 2 2 4 4" xfId="3831"/>
    <cellStyle name="Normal 38 2 2 4 4 2" xfId="6297"/>
    <cellStyle name="Normal 38 2 2 4 4 2 2" xfId="11787"/>
    <cellStyle name="Normal 38 2 2 4 4 3" xfId="9321"/>
    <cellStyle name="Normal 38 2 2 4 5" xfId="4652"/>
    <cellStyle name="Normal 38 2 2 4 5 2" xfId="10142"/>
    <cellStyle name="Normal 38 2 2 4 6" xfId="8067"/>
    <cellStyle name="Normal 38 2 2 5" xfId="2339"/>
    <cellStyle name="Normal 38 2 2 5 2" xfId="3331"/>
    <cellStyle name="Normal 38 2 2 5 2 2" xfId="5797"/>
    <cellStyle name="Normal 38 2 2 5 2 2 2" xfId="11287"/>
    <cellStyle name="Normal 38 2 2 5 2 3" xfId="8821"/>
    <cellStyle name="Normal 38 2 2 5 3" xfId="4154"/>
    <cellStyle name="Normal 38 2 2 5 3 2" xfId="6620"/>
    <cellStyle name="Normal 38 2 2 5 3 2 2" xfId="12110"/>
    <cellStyle name="Normal 38 2 2 5 3 3" xfId="9644"/>
    <cellStyle name="Normal 38 2 2 5 4" xfId="4975"/>
    <cellStyle name="Normal 38 2 2 5 4 2" xfId="10465"/>
    <cellStyle name="Normal 38 2 2 5 5" xfId="8069"/>
    <cellStyle name="Normal 38 2 2 6" xfId="2927"/>
    <cellStyle name="Normal 38 2 2 6 2" xfId="5393"/>
    <cellStyle name="Normal 38 2 2 6 2 2" xfId="10883"/>
    <cellStyle name="Normal 38 2 2 6 3" xfId="8417"/>
    <cellStyle name="Normal 38 2 2 7" xfId="3750"/>
    <cellStyle name="Normal 38 2 2 7 2" xfId="6216"/>
    <cellStyle name="Normal 38 2 2 7 2 2" xfId="11706"/>
    <cellStyle name="Normal 38 2 2 7 3" xfId="9240"/>
    <cellStyle name="Normal 38 2 2 8" xfId="4571"/>
    <cellStyle name="Normal 38 2 2 8 2" xfId="10061"/>
    <cellStyle name="Normal 38 2 2 9" xfId="8062"/>
    <cellStyle name="Normal 38 2 2_Plan3" xfId="7132"/>
    <cellStyle name="Normal 38 2 3" xfId="2340"/>
    <cellStyle name="Normal 38 2 3 2" xfId="2341"/>
    <cellStyle name="Normal 38 2 3 2 2" xfId="3428"/>
    <cellStyle name="Normal 38 2 3 2 2 2" xfId="5894"/>
    <cellStyle name="Normal 38 2 3 2 2 2 2" xfId="11384"/>
    <cellStyle name="Normal 38 2 3 2 2 3" xfId="8918"/>
    <cellStyle name="Normal 38 2 3 2 3" xfId="4251"/>
    <cellStyle name="Normal 38 2 3 2 3 2" xfId="6717"/>
    <cellStyle name="Normal 38 2 3 2 3 2 2" xfId="12207"/>
    <cellStyle name="Normal 38 2 3 2 3 3" xfId="9741"/>
    <cellStyle name="Normal 38 2 3 2 4" xfId="5072"/>
    <cellStyle name="Normal 38 2 3 2 4 2" xfId="10562"/>
    <cellStyle name="Normal 38 2 3 2 5" xfId="8071"/>
    <cellStyle name="Normal 38 2 3 3" xfId="3024"/>
    <cellStyle name="Normal 38 2 3 3 2" xfId="5490"/>
    <cellStyle name="Normal 38 2 3 3 2 2" xfId="10980"/>
    <cellStyle name="Normal 38 2 3 3 3" xfId="8514"/>
    <cellStyle name="Normal 38 2 3 4" xfId="3847"/>
    <cellStyle name="Normal 38 2 3 4 2" xfId="6313"/>
    <cellStyle name="Normal 38 2 3 4 2 2" xfId="11803"/>
    <cellStyle name="Normal 38 2 3 4 3" xfId="9337"/>
    <cellStyle name="Normal 38 2 3 5" xfId="4668"/>
    <cellStyle name="Normal 38 2 3 5 2" xfId="10158"/>
    <cellStyle name="Normal 38 2 3 6" xfId="8070"/>
    <cellStyle name="Normal 38 2 3_Plan3" xfId="7095"/>
    <cellStyle name="Normal 38 2 4" xfId="2342"/>
    <cellStyle name="Normal 38 2 4 2" xfId="2343"/>
    <cellStyle name="Normal 38 2 4 2 2" xfId="3465"/>
    <cellStyle name="Normal 38 2 4 2 2 2" xfId="5931"/>
    <cellStyle name="Normal 38 2 4 2 2 2 2" xfId="11421"/>
    <cellStyle name="Normal 38 2 4 2 2 3" xfId="8955"/>
    <cellStyle name="Normal 38 2 4 2 3" xfId="4288"/>
    <cellStyle name="Normal 38 2 4 2 3 2" xfId="6754"/>
    <cellStyle name="Normal 38 2 4 2 3 2 2" xfId="12244"/>
    <cellStyle name="Normal 38 2 4 2 3 3" xfId="9778"/>
    <cellStyle name="Normal 38 2 4 2 4" xfId="5109"/>
    <cellStyle name="Normal 38 2 4 2 4 2" xfId="10599"/>
    <cellStyle name="Normal 38 2 4 2 5" xfId="8073"/>
    <cellStyle name="Normal 38 2 4 3" xfId="3061"/>
    <cellStyle name="Normal 38 2 4 3 2" xfId="5527"/>
    <cellStyle name="Normal 38 2 4 3 2 2" xfId="11017"/>
    <cellStyle name="Normal 38 2 4 3 3" xfId="8551"/>
    <cellStyle name="Normal 38 2 4 4" xfId="3884"/>
    <cellStyle name="Normal 38 2 4 4 2" xfId="6350"/>
    <cellStyle name="Normal 38 2 4 4 2 2" xfId="11840"/>
    <cellStyle name="Normal 38 2 4 4 3" xfId="9374"/>
    <cellStyle name="Normal 38 2 4 5" xfId="4705"/>
    <cellStyle name="Normal 38 2 4 5 2" xfId="10195"/>
    <cellStyle name="Normal 38 2 4 6" xfId="8072"/>
    <cellStyle name="Normal 38 2 4_Plan3" xfId="7086"/>
    <cellStyle name="Normal 38 2 5" xfId="2344"/>
    <cellStyle name="Normal 38 2 5 2" xfId="2345"/>
    <cellStyle name="Normal 38 2 5 2 2" xfId="3463"/>
    <cellStyle name="Normal 38 2 5 2 2 2" xfId="5929"/>
    <cellStyle name="Normal 38 2 5 2 2 2 2" xfId="11419"/>
    <cellStyle name="Normal 38 2 5 2 2 3" xfId="8953"/>
    <cellStyle name="Normal 38 2 5 2 3" xfId="4286"/>
    <cellStyle name="Normal 38 2 5 2 3 2" xfId="6752"/>
    <cellStyle name="Normal 38 2 5 2 3 2 2" xfId="12242"/>
    <cellStyle name="Normal 38 2 5 2 3 3" xfId="9776"/>
    <cellStyle name="Normal 38 2 5 2 4" xfId="5107"/>
    <cellStyle name="Normal 38 2 5 2 4 2" xfId="10597"/>
    <cellStyle name="Normal 38 2 5 2 5" xfId="8075"/>
    <cellStyle name="Normal 38 2 5 3" xfId="3059"/>
    <cellStyle name="Normal 38 2 5 3 2" xfId="5525"/>
    <cellStyle name="Normal 38 2 5 3 2 2" xfId="11015"/>
    <cellStyle name="Normal 38 2 5 3 3" xfId="8549"/>
    <cellStyle name="Normal 38 2 5 4" xfId="3882"/>
    <cellStyle name="Normal 38 2 5 4 2" xfId="6348"/>
    <cellStyle name="Normal 38 2 5 4 2 2" xfId="11838"/>
    <cellStyle name="Normal 38 2 5 4 3" xfId="9372"/>
    <cellStyle name="Normal 38 2 5 5" xfId="4703"/>
    <cellStyle name="Normal 38 2 5 5 2" xfId="10193"/>
    <cellStyle name="Normal 38 2 5 6" xfId="8074"/>
    <cellStyle name="Normal 38 2 6" xfId="2346"/>
    <cellStyle name="Normal 38 2 6 2" xfId="3284"/>
    <cellStyle name="Normal 38 2 6 2 2" xfId="5750"/>
    <cellStyle name="Normal 38 2 6 2 2 2" xfId="11240"/>
    <cellStyle name="Normal 38 2 6 2 3" xfId="8774"/>
    <cellStyle name="Normal 38 2 6 3" xfId="4107"/>
    <cellStyle name="Normal 38 2 6 3 2" xfId="6573"/>
    <cellStyle name="Normal 38 2 6 3 2 2" xfId="12063"/>
    <cellStyle name="Normal 38 2 6 3 3" xfId="9597"/>
    <cellStyle name="Normal 38 2 6 4" xfId="4928"/>
    <cellStyle name="Normal 38 2 6 4 2" xfId="10418"/>
    <cellStyle name="Normal 38 2 6 5" xfId="8076"/>
    <cellStyle name="Normal 38 2 7" xfId="2882"/>
    <cellStyle name="Normal 38 2 7 2" xfId="5348"/>
    <cellStyle name="Normal 38 2 7 2 2" xfId="10838"/>
    <cellStyle name="Normal 38 2 7 3" xfId="8372"/>
    <cellStyle name="Normal 38 2 8" xfId="3704"/>
    <cellStyle name="Normal 38 2 8 2" xfId="6170"/>
    <cellStyle name="Normal 38 2 8 2 2" xfId="11660"/>
    <cellStyle name="Normal 38 2 8 3" xfId="9194"/>
    <cellStyle name="Normal 38 2 9" xfId="4526"/>
    <cellStyle name="Normal 38 2 9 2" xfId="10016"/>
    <cellStyle name="Normal 38 2_Plan3" xfId="7133"/>
    <cellStyle name="Normal 38 3" xfId="1044"/>
    <cellStyle name="Normal 38 3 10" xfId="2347"/>
    <cellStyle name="Normal 38 3 2" xfId="2348"/>
    <cellStyle name="Normal 38 3 2 2" xfId="2349"/>
    <cellStyle name="Normal 38 3 2 2 2" xfId="3521"/>
    <cellStyle name="Normal 38 3 2 2 2 2" xfId="5987"/>
    <cellStyle name="Normal 38 3 2 2 2 2 2" xfId="11477"/>
    <cellStyle name="Normal 38 3 2 2 2 3" xfId="9011"/>
    <cellStyle name="Normal 38 3 2 2 3" xfId="4344"/>
    <cellStyle name="Normal 38 3 2 2 3 2" xfId="6810"/>
    <cellStyle name="Normal 38 3 2 2 3 2 2" xfId="12300"/>
    <cellStyle name="Normal 38 3 2 2 3 3" xfId="9834"/>
    <cellStyle name="Normal 38 3 2 2 4" xfId="5165"/>
    <cellStyle name="Normal 38 3 2 2 4 2" xfId="10655"/>
    <cellStyle name="Normal 38 3 2 2 5" xfId="8079"/>
    <cellStyle name="Normal 38 3 2 3" xfId="3117"/>
    <cellStyle name="Normal 38 3 2 3 2" xfId="5583"/>
    <cellStyle name="Normal 38 3 2 3 2 2" xfId="11073"/>
    <cellStyle name="Normal 38 3 2 3 3" xfId="8607"/>
    <cellStyle name="Normal 38 3 2 4" xfId="3940"/>
    <cellStyle name="Normal 38 3 2 4 2" xfId="6406"/>
    <cellStyle name="Normal 38 3 2 4 2 2" xfId="11896"/>
    <cellStyle name="Normal 38 3 2 4 3" xfId="9430"/>
    <cellStyle name="Normal 38 3 2 5" xfId="4761"/>
    <cellStyle name="Normal 38 3 2 5 2" xfId="10251"/>
    <cellStyle name="Normal 38 3 2 6" xfId="8078"/>
    <cellStyle name="Normal 38 3 2_Plan3" xfId="7072"/>
    <cellStyle name="Normal 38 3 3" xfId="2350"/>
    <cellStyle name="Normal 38 3 3 2" xfId="2351"/>
    <cellStyle name="Normal 38 3 3 2 2" xfId="3592"/>
    <cellStyle name="Normal 38 3 3 2 2 2" xfId="6058"/>
    <cellStyle name="Normal 38 3 3 2 2 2 2" xfId="11548"/>
    <cellStyle name="Normal 38 3 3 2 2 3" xfId="9082"/>
    <cellStyle name="Normal 38 3 3 2 3" xfId="4415"/>
    <cellStyle name="Normal 38 3 3 2 3 2" xfId="6881"/>
    <cellStyle name="Normal 38 3 3 2 3 2 2" xfId="12371"/>
    <cellStyle name="Normal 38 3 3 2 3 3" xfId="9905"/>
    <cellStyle name="Normal 38 3 3 2 4" xfId="5236"/>
    <cellStyle name="Normal 38 3 3 2 4 2" xfId="10726"/>
    <cellStyle name="Normal 38 3 3 2 5" xfId="8081"/>
    <cellStyle name="Normal 38 3 3 3" xfId="3188"/>
    <cellStyle name="Normal 38 3 3 3 2" xfId="5654"/>
    <cellStyle name="Normal 38 3 3 3 2 2" xfId="11144"/>
    <cellStyle name="Normal 38 3 3 3 3" xfId="8678"/>
    <cellStyle name="Normal 38 3 3 4" xfId="4011"/>
    <cellStyle name="Normal 38 3 3 4 2" xfId="6477"/>
    <cellStyle name="Normal 38 3 3 4 2 2" xfId="11967"/>
    <cellStyle name="Normal 38 3 3 4 3" xfId="9501"/>
    <cellStyle name="Normal 38 3 3 5" xfId="4832"/>
    <cellStyle name="Normal 38 3 3 5 2" xfId="10322"/>
    <cellStyle name="Normal 38 3 3 6" xfId="8080"/>
    <cellStyle name="Normal 38 3 3_Plan3" xfId="7182"/>
    <cellStyle name="Normal 38 3 4" xfId="2352"/>
    <cellStyle name="Normal 38 3 4 2" xfId="2353"/>
    <cellStyle name="Normal 38 3 4 2 2" xfId="3437"/>
    <cellStyle name="Normal 38 3 4 2 2 2" xfId="5903"/>
    <cellStyle name="Normal 38 3 4 2 2 2 2" xfId="11393"/>
    <cellStyle name="Normal 38 3 4 2 2 3" xfId="8927"/>
    <cellStyle name="Normal 38 3 4 2 3" xfId="4260"/>
    <cellStyle name="Normal 38 3 4 2 3 2" xfId="6726"/>
    <cellStyle name="Normal 38 3 4 2 3 2 2" xfId="12216"/>
    <cellStyle name="Normal 38 3 4 2 3 3" xfId="9750"/>
    <cellStyle name="Normal 38 3 4 2 4" xfId="5081"/>
    <cellStyle name="Normal 38 3 4 2 4 2" xfId="10571"/>
    <cellStyle name="Normal 38 3 4 2 5" xfId="8083"/>
    <cellStyle name="Normal 38 3 4 3" xfId="3033"/>
    <cellStyle name="Normal 38 3 4 3 2" xfId="5499"/>
    <cellStyle name="Normal 38 3 4 3 2 2" xfId="10989"/>
    <cellStyle name="Normal 38 3 4 3 3" xfId="8523"/>
    <cellStyle name="Normal 38 3 4 4" xfId="3856"/>
    <cellStyle name="Normal 38 3 4 4 2" xfId="6322"/>
    <cellStyle name="Normal 38 3 4 4 2 2" xfId="11812"/>
    <cellStyle name="Normal 38 3 4 4 3" xfId="9346"/>
    <cellStyle name="Normal 38 3 4 5" xfId="4677"/>
    <cellStyle name="Normal 38 3 4 5 2" xfId="10167"/>
    <cellStyle name="Normal 38 3 4 6" xfId="8082"/>
    <cellStyle name="Normal 38 3 5" xfId="2354"/>
    <cellStyle name="Normal 38 3 5 2" xfId="3323"/>
    <cellStyle name="Normal 38 3 5 2 2" xfId="5789"/>
    <cellStyle name="Normal 38 3 5 2 2 2" xfId="11279"/>
    <cellStyle name="Normal 38 3 5 2 3" xfId="8813"/>
    <cellStyle name="Normal 38 3 5 3" xfId="4146"/>
    <cellStyle name="Normal 38 3 5 3 2" xfId="6612"/>
    <cellStyle name="Normal 38 3 5 3 2 2" xfId="12102"/>
    <cellStyle name="Normal 38 3 5 3 3" xfId="9636"/>
    <cellStyle name="Normal 38 3 5 4" xfId="4967"/>
    <cellStyle name="Normal 38 3 5 4 2" xfId="10457"/>
    <cellStyle name="Normal 38 3 5 5" xfId="8084"/>
    <cellStyle name="Normal 38 3 6" xfId="2919"/>
    <cellStyle name="Normal 38 3 6 2" xfId="5385"/>
    <cellStyle name="Normal 38 3 6 2 2" xfId="10875"/>
    <cellStyle name="Normal 38 3 6 3" xfId="8409"/>
    <cellStyle name="Normal 38 3 7" xfId="3742"/>
    <cellStyle name="Normal 38 3 7 2" xfId="6208"/>
    <cellStyle name="Normal 38 3 7 2 2" xfId="11698"/>
    <cellStyle name="Normal 38 3 7 3" xfId="9232"/>
    <cellStyle name="Normal 38 3 8" xfId="4563"/>
    <cellStyle name="Normal 38 3 8 2" xfId="10053"/>
    <cellStyle name="Normal 38 3 9" xfId="8077"/>
    <cellStyle name="Normal 38 3_Plan3" xfId="7091"/>
    <cellStyle name="Normal 38 4" xfId="2355"/>
    <cellStyle name="Normal 38 4 2" xfId="2356"/>
    <cellStyle name="Normal 38 4 2 2" xfId="3418"/>
    <cellStyle name="Normal 38 4 2 2 2" xfId="5884"/>
    <cellStyle name="Normal 38 4 2 2 2 2" xfId="11374"/>
    <cellStyle name="Normal 38 4 2 2 3" xfId="8908"/>
    <cellStyle name="Normal 38 4 2 3" xfId="4241"/>
    <cellStyle name="Normal 38 4 2 3 2" xfId="6707"/>
    <cellStyle name="Normal 38 4 2 3 2 2" xfId="12197"/>
    <cellStyle name="Normal 38 4 2 3 3" xfId="9731"/>
    <cellStyle name="Normal 38 4 2 4" xfId="5062"/>
    <cellStyle name="Normal 38 4 2 4 2" xfId="10552"/>
    <cellStyle name="Normal 38 4 2 5" xfId="8086"/>
    <cellStyle name="Normal 38 4 3" xfId="3014"/>
    <cellStyle name="Normal 38 4 3 2" xfId="5480"/>
    <cellStyle name="Normal 38 4 3 2 2" xfId="10970"/>
    <cellStyle name="Normal 38 4 3 3" xfId="8504"/>
    <cellStyle name="Normal 38 4 4" xfId="3837"/>
    <cellStyle name="Normal 38 4 4 2" xfId="6303"/>
    <cellStyle name="Normal 38 4 4 2 2" xfId="11793"/>
    <cellStyle name="Normal 38 4 4 3" xfId="9327"/>
    <cellStyle name="Normal 38 4 5" xfId="4658"/>
    <cellStyle name="Normal 38 4 5 2" xfId="10148"/>
    <cellStyle name="Normal 38 4 6" xfId="8085"/>
    <cellStyle name="Normal 38 4_Plan3" xfId="7044"/>
    <cellStyle name="Normal 38 5" xfId="2357"/>
    <cellStyle name="Normal 38 5 2" xfId="2358"/>
    <cellStyle name="Normal 38 5 2 2" xfId="3396"/>
    <cellStyle name="Normal 38 5 2 2 2" xfId="5862"/>
    <cellStyle name="Normal 38 5 2 2 2 2" xfId="11352"/>
    <cellStyle name="Normal 38 5 2 2 3" xfId="8886"/>
    <cellStyle name="Normal 38 5 2 3" xfId="4219"/>
    <cellStyle name="Normal 38 5 2 3 2" xfId="6685"/>
    <cellStyle name="Normal 38 5 2 3 2 2" xfId="12175"/>
    <cellStyle name="Normal 38 5 2 3 3" xfId="9709"/>
    <cellStyle name="Normal 38 5 2 4" xfId="5040"/>
    <cellStyle name="Normal 38 5 2 4 2" xfId="10530"/>
    <cellStyle name="Normal 38 5 2 5" xfId="8088"/>
    <cellStyle name="Normal 38 5 3" xfId="2992"/>
    <cellStyle name="Normal 38 5 3 2" xfId="5458"/>
    <cellStyle name="Normal 38 5 3 2 2" xfId="10948"/>
    <cellStyle name="Normal 38 5 3 3" xfId="8482"/>
    <cellStyle name="Normal 38 5 4" xfId="3815"/>
    <cellStyle name="Normal 38 5 4 2" xfId="6281"/>
    <cellStyle name="Normal 38 5 4 2 2" xfId="11771"/>
    <cellStyle name="Normal 38 5 4 3" xfId="9305"/>
    <cellStyle name="Normal 38 5 5" xfId="4636"/>
    <cellStyle name="Normal 38 5 5 2" xfId="10126"/>
    <cellStyle name="Normal 38 5 6" xfId="8087"/>
    <cellStyle name="Normal 38 5_Plan3" xfId="7009"/>
    <cellStyle name="Normal 38 6" xfId="2359"/>
    <cellStyle name="Normal 38 6 2" xfId="2360"/>
    <cellStyle name="Normal 38 6 2 2" xfId="3404"/>
    <cellStyle name="Normal 38 6 2 2 2" xfId="5870"/>
    <cellStyle name="Normal 38 6 2 2 2 2" xfId="11360"/>
    <cellStyle name="Normal 38 6 2 2 3" xfId="8894"/>
    <cellStyle name="Normal 38 6 2 3" xfId="4227"/>
    <cellStyle name="Normal 38 6 2 3 2" xfId="6693"/>
    <cellStyle name="Normal 38 6 2 3 2 2" xfId="12183"/>
    <cellStyle name="Normal 38 6 2 3 3" xfId="9717"/>
    <cellStyle name="Normal 38 6 2 4" xfId="5048"/>
    <cellStyle name="Normal 38 6 2 4 2" xfId="10538"/>
    <cellStyle name="Normal 38 6 2 5" xfId="8090"/>
    <cellStyle name="Normal 38 6 3" xfId="3000"/>
    <cellStyle name="Normal 38 6 3 2" xfId="5466"/>
    <cellStyle name="Normal 38 6 3 2 2" xfId="10956"/>
    <cellStyle name="Normal 38 6 3 3" xfId="8490"/>
    <cellStyle name="Normal 38 6 4" xfId="3823"/>
    <cellStyle name="Normal 38 6 4 2" xfId="6289"/>
    <cellStyle name="Normal 38 6 4 2 2" xfId="11779"/>
    <cellStyle name="Normal 38 6 4 3" xfId="9313"/>
    <cellStyle name="Normal 38 6 5" xfId="4644"/>
    <cellStyle name="Normal 38 6 5 2" xfId="10134"/>
    <cellStyle name="Normal 38 6 6" xfId="8089"/>
    <cellStyle name="Normal 38 7" xfId="2361"/>
    <cellStyle name="Normal 38 7 2" xfId="3276"/>
    <cellStyle name="Normal 38 7 2 2" xfId="5742"/>
    <cellStyle name="Normal 38 7 2 2 2" xfId="11232"/>
    <cellStyle name="Normal 38 7 2 3" xfId="8766"/>
    <cellStyle name="Normal 38 7 3" xfId="4099"/>
    <cellStyle name="Normal 38 7 3 2" xfId="6565"/>
    <cellStyle name="Normal 38 7 3 2 2" xfId="12055"/>
    <cellStyle name="Normal 38 7 3 3" xfId="9589"/>
    <cellStyle name="Normal 38 7 4" xfId="4920"/>
    <cellStyle name="Normal 38 7 4 2" xfId="10410"/>
    <cellStyle name="Normal 38 7 5" xfId="8091"/>
    <cellStyle name="Normal 38 8" xfId="2874"/>
    <cellStyle name="Normal 38 8 2" xfId="5340"/>
    <cellStyle name="Normal 38 8 2 2" xfId="10830"/>
    <cellStyle name="Normal 38 8 3" xfId="8364"/>
    <cellStyle name="Normal 38 9" xfId="3696"/>
    <cellStyle name="Normal 38 9 2" xfId="6162"/>
    <cellStyle name="Normal 38 9 2 2" xfId="11652"/>
    <cellStyle name="Normal 38 9 3" xfId="9186"/>
    <cellStyle name="Normal 38_Plan3" xfId="7010"/>
    <cellStyle name="Normal 39" xfId="776"/>
    <cellStyle name="Normal 39 10" xfId="2362"/>
    <cellStyle name="Normal 39 10 2" xfId="8092"/>
    <cellStyle name="Normal 39 11" xfId="974"/>
    <cellStyle name="Normal 39 12" xfId="7425"/>
    <cellStyle name="Normal 39 2" xfId="1211"/>
    <cellStyle name="Normal 39 2 10" xfId="2363"/>
    <cellStyle name="Normal 39 2 2" xfId="2364"/>
    <cellStyle name="Normal 39 2 2 2" xfId="2365"/>
    <cellStyle name="Normal 39 2 2 2 2" xfId="3530"/>
    <cellStyle name="Normal 39 2 2 2 2 2" xfId="5996"/>
    <cellStyle name="Normal 39 2 2 2 2 2 2" xfId="11486"/>
    <cellStyle name="Normal 39 2 2 2 2 3" xfId="9020"/>
    <cellStyle name="Normal 39 2 2 2 3" xfId="4353"/>
    <cellStyle name="Normal 39 2 2 2 3 2" xfId="6819"/>
    <cellStyle name="Normal 39 2 2 2 3 2 2" xfId="12309"/>
    <cellStyle name="Normal 39 2 2 2 3 3" xfId="9843"/>
    <cellStyle name="Normal 39 2 2 2 4" xfId="5174"/>
    <cellStyle name="Normal 39 2 2 2 4 2" xfId="10664"/>
    <cellStyle name="Normal 39 2 2 2 5" xfId="8095"/>
    <cellStyle name="Normal 39 2 2 3" xfId="3126"/>
    <cellStyle name="Normal 39 2 2 3 2" xfId="5592"/>
    <cellStyle name="Normal 39 2 2 3 2 2" xfId="11082"/>
    <cellStyle name="Normal 39 2 2 3 3" xfId="8616"/>
    <cellStyle name="Normal 39 2 2 4" xfId="3949"/>
    <cellStyle name="Normal 39 2 2 4 2" xfId="6415"/>
    <cellStyle name="Normal 39 2 2 4 2 2" xfId="11905"/>
    <cellStyle name="Normal 39 2 2 4 3" xfId="9439"/>
    <cellStyle name="Normal 39 2 2 5" xfId="4770"/>
    <cellStyle name="Normal 39 2 2 5 2" xfId="10260"/>
    <cellStyle name="Normal 39 2 2 6" xfId="8094"/>
    <cellStyle name="Normal 39 2 2_Plan3" xfId="7129"/>
    <cellStyle name="Normal 39 2 3" xfId="2366"/>
    <cellStyle name="Normal 39 2 3 2" xfId="2367"/>
    <cellStyle name="Normal 39 2 3 2 2" xfId="3601"/>
    <cellStyle name="Normal 39 2 3 2 2 2" xfId="6067"/>
    <cellStyle name="Normal 39 2 3 2 2 2 2" xfId="11557"/>
    <cellStyle name="Normal 39 2 3 2 2 3" xfId="9091"/>
    <cellStyle name="Normal 39 2 3 2 3" xfId="4424"/>
    <cellStyle name="Normal 39 2 3 2 3 2" xfId="6890"/>
    <cellStyle name="Normal 39 2 3 2 3 2 2" xfId="12380"/>
    <cellStyle name="Normal 39 2 3 2 3 3" xfId="9914"/>
    <cellStyle name="Normal 39 2 3 2 4" xfId="5245"/>
    <cellStyle name="Normal 39 2 3 2 4 2" xfId="10735"/>
    <cellStyle name="Normal 39 2 3 2 5" xfId="8097"/>
    <cellStyle name="Normal 39 2 3 3" xfId="3197"/>
    <cellStyle name="Normal 39 2 3 3 2" xfId="5663"/>
    <cellStyle name="Normal 39 2 3 3 2 2" xfId="11153"/>
    <cellStyle name="Normal 39 2 3 3 3" xfId="8687"/>
    <cellStyle name="Normal 39 2 3 4" xfId="4020"/>
    <cellStyle name="Normal 39 2 3 4 2" xfId="6486"/>
    <cellStyle name="Normal 39 2 3 4 2 2" xfId="11976"/>
    <cellStyle name="Normal 39 2 3 4 3" xfId="9510"/>
    <cellStyle name="Normal 39 2 3 5" xfId="4841"/>
    <cellStyle name="Normal 39 2 3 5 2" xfId="10331"/>
    <cellStyle name="Normal 39 2 3 6" xfId="8096"/>
    <cellStyle name="Normal 39 2 3_Plan3" xfId="7128"/>
    <cellStyle name="Normal 39 2 4" xfId="2368"/>
    <cellStyle name="Normal 39 2 4 2" xfId="2369"/>
    <cellStyle name="Normal 39 2 4 2 2" xfId="3496"/>
    <cellStyle name="Normal 39 2 4 2 2 2" xfId="5962"/>
    <cellStyle name="Normal 39 2 4 2 2 2 2" xfId="11452"/>
    <cellStyle name="Normal 39 2 4 2 2 3" xfId="8986"/>
    <cellStyle name="Normal 39 2 4 2 3" xfId="4319"/>
    <cellStyle name="Normal 39 2 4 2 3 2" xfId="6785"/>
    <cellStyle name="Normal 39 2 4 2 3 2 2" xfId="12275"/>
    <cellStyle name="Normal 39 2 4 2 3 3" xfId="9809"/>
    <cellStyle name="Normal 39 2 4 2 4" xfId="5140"/>
    <cellStyle name="Normal 39 2 4 2 4 2" xfId="10630"/>
    <cellStyle name="Normal 39 2 4 2 5" xfId="8099"/>
    <cellStyle name="Normal 39 2 4 3" xfId="3092"/>
    <cellStyle name="Normal 39 2 4 3 2" xfId="5558"/>
    <cellStyle name="Normal 39 2 4 3 2 2" xfId="11048"/>
    <cellStyle name="Normal 39 2 4 3 3" xfId="8582"/>
    <cellStyle name="Normal 39 2 4 4" xfId="3915"/>
    <cellStyle name="Normal 39 2 4 4 2" xfId="6381"/>
    <cellStyle name="Normal 39 2 4 4 2 2" xfId="11871"/>
    <cellStyle name="Normal 39 2 4 4 3" xfId="9405"/>
    <cellStyle name="Normal 39 2 4 5" xfId="4736"/>
    <cellStyle name="Normal 39 2 4 5 2" xfId="10226"/>
    <cellStyle name="Normal 39 2 4 6" xfId="8098"/>
    <cellStyle name="Normal 39 2 5" xfId="2370"/>
    <cellStyle name="Normal 39 2 5 2" xfId="3332"/>
    <cellStyle name="Normal 39 2 5 2 2" xfId="5798"/>
    <cellStyle name="Normal 39 2 5 2 2 2" xfId="11288"/>
    <cellStyle name="Normal 39 2 5 2 3" xfId="8822"/>
    <cellStyle name="Normal 39 2 5 3" xfId="4155"/>
    <cellStyle name="Normal 39 2 5 3 2" xfId="6621"/>
    <cellStyle name="Normal 39 2 5 3 2 2" xfId="12111"/>
    <cellStyle name="Normal 39 2 5 3 3" xfId="9645"/>
    <cellStyle name="Normal 39 2 5 4" xfId="4976"/>
    <cellStyle name="Normal 39 2 5 4 2" xfId="10466"/>
    <cellStyle name="Normal 39 2 5 5" xfId="8100"/>
    <cellStyle name="Normal 39 2 6" xfId="2928"/>
    <cellStyle name="Normal 39 2 6 2" xfId="5394"/>
    <cellStyle name="Normal 39 2 6 2 2" xfId="10884"/>
    <cellStyle name="Normal 39 2 6 3" xfId="8418"/>
    <cellStyle name="Normal 39 2 7" xfId="3751"/>
    <cellStyle name="Normal 39 2 7 2" xfId="6217"/>
    <cellStyle name="Normal 39 2 7 2 2" xfId="11707"/>
    <cellStyle name="Normal 39 2 7 3" xfId="9241"/>
    <cellStyle name="Normal 39 2 8" xfId="4572"/>
    <cellStyle name="Normal 39 2 8 2" xfId="10062"/>
    <cellStyle name="Normal 39 2 9" xfId="8093"/>
    <cellStyle name="Normal 39 2_Plan3" xfId="7130"/>
    <cellStyle name="Normal 39 3" xfId="1045"/>
    <cellStyle name="Normal 39 3 2" xfId="2372"/>
    <cellStyle name="Normal 39 3 2 2" xfId="3429"/>
    <cellStyle name="Normal 39 3 2 2 2" xfId="5895"/>
    <cellStyle name="Normal 39 3 2 2 2 2" xfId="11385"/>
    <cellStyle name="Normal 39 3 2 2 3" xfId="8919"/>
    <cellStyle name="Normal 39 3 2 3" xfId="4252"/>
    <cellStyle name="Normal 39 3 2 3 2" xfId="6718"/>
    <cellStyle name="Normal 39 3 2 3 2 2" xfId="12208"/>
    <cellStyle name="Normal 39 3 2 3 3" xfId="9742"/>
    <cellStyle name="Normal 39 3 2 4" xfId="5073"/>
    <cellStyle name="Normal 39 3 2 4 2" xfId="10563"/>
    <cellStyle name="Normal 39 3 2 5" xfId="8102"/>
    <cellStyle name="Normal 39 3 3" xfId="3025"/>
    <cellStyle name="Normal 39 3 3 2" xfId="5491"/>
    <cellStyle name="Normal 39 3 3 2 2" xfId="10981"/>
    <cellStyle name="Normal 39 3 3 3" xfId="8515"/>
    <cellStyle name="Normal 39 3 4" xfId="3848"/>
    <cellStyle name="Normal 39 3 4 2" xfId="6314"/>
    <cellStyle name="Normal 39 3 4 2 2" xfId="11804"/>
    <cellStyle name="Normal 39 3 4 3" xfId="9338"/>
    <cellStyle name="Normal 39 3 5" xfId="4669"/>
    <cellStyle name="Normal 39 3 5 2" xfId="10159"/>
    <cellStyle name="Normal 39 3 6" xfId="8101"/>
    <cellStyle name="Normal 39 3 7" xfId="2371"/>
    <cellStyle name="Normal 39 3_Plan3" xfId="7127"/>
    <cellStyle name="Normal 39 4" xfId="2373"/>
    <cellStyle name="Normal 39 4 2" xfId="2374"/>
    <cellStyle name="Normal 39 4 2 2" xfId="3395"/>
    <cellStyle name="Normal 39 4 2 2 2" xfId="5861"/>
    <cellStyle name="Normal 39 4 2 2 2 2" xfId="11351"/>
    <cellStyle name="Normal 39 4 2 2 3" xfId="8885"/>
    <cellStyle name="Normal 39 4 2 3" xfId="4218"/>
    <cellStyle name="Normal 39 4 2 3 2" xfId="6684"/>
    <cellStyle name="Normal 39 4 2 3 2 2" xfId="12174"/>
    <cellStyle name="Normal 39 4 2 3 3" xfId="9708"/>
    <cellStyle name="Normal 39 4 2 4" xfId="5039"/>
    <cellStyle name="Normal 39 4 2 4 2" xfId="10529"/>
    <cellStyle name="Normal 39 4 2 5" xfId="8104"/>
    <cellStyle name="Normal 39 4 3" xfId="2991"/>
    <cellStyle name="Normal 39 4 3 2" xfId="5457"/>
    <cellStyle name="Normal 39 4 3 2 2" xfId="10947"/>
    <cellStyle name="Normal 39 4 3 3" xfId="8481"/>
    <cellStyle name="Normal 39 4 4" xfId="3814"/>
    <cellStyle name="Normal 39 4 4 2" xfId="6280"/>
    <cellStyle name="Normal 39 4 4 2 2" xfId="11770"/>
    <cellStyle name="Normal 39 4 4 3" xfId="9304"/>
    <cellStyle name="Normal 39 4 5" xfId="4635"/>
    <cellStyle name="Normal 39 4 5 2" xfId="10125"/>
    <cellStyle name="Normal 39 4 6" xfId="8103"/>
    <cellStyle name="Normal 39 4_Plan3" xfId="7126"/>
    <cellStyle name="Normal 39 5" xfId="2375"/>
    <cellStyle name="Normal 39 5 2" xfId="2376"/>
    <cellStyle name="Normal 39 5 2 2" xfId="3444"/>
    <cellStyle name="Normal 39 5 2 2 2" xfId="5910"/>
    <cellStyle name="Normal 39 5 2 2 2 2" xfId="11400"/>
    <cellStyle name="Normal 39 5 2 2 3" xfId="8934"/>
    <cellStyle name="Normal 39 5 2 3" xfId="4267"/>
    <cellStyle name="Normal 39 5 2 3 2" xfId="6733"/>
    <cellStyle name="Normal 39 5 2 3 2 2" xfId="12223"/>
    <cellStyle name="Normal 39 5 2 3 3" xfId="9757"/>
    <cellStyle name="Normal 39 5 2 4" xfId="5088"/>
    <cellStyle name="Normal 39 5 2 4 2" xfId="10578"/>
    <cellStyle name="Normal 39 5 2 5" xfId="8106"/>
    <cellStyle name="Normal 39 5 3" xfId="3040"/>
    <cellStyle name="Normal 39 5 3 2" xfId="5506"/>
    <cellStyle name="Normal 39 5 3 2 2" xfId="10996"/>
    <cellStyle name="Normal 39 5 3 3" xfId="8530"/>
    <cellStyle name="Normal 39 5 4" xfId="3863"/>
    <cellStyle name="Normal 39 5 4 2" xfId="6329"/>
    <cellStyle name="Normal 39 5 4 2 2" xfId="11819"/>
    <cellStyle name="Normal 39 5 4 3" xfId="9353"/>
    <cellStyle name="Normal 39 5 5" xfId="4684"/>
    <cellStyle name="Normal 39 5 5 2" xfId="10174"/>
    <cellStyle name="Normal 39 5 6" xfId="8105"/>
    <cellStyle name="Normal 39 6" xfId="2377"/>
    <cellStyle name="Normal 39 6 2" xfId="3285"/>
    <cellStyle name="Normal 39 6 2 2" xfId="5751"/>
    <cellStyle name="Normal 39 6 2 2 2" xfId="11241"/>
    <cellStyle name="Normal 39 6 2 3" xfId="8775"/>
    <cellStyle name="Normal 39 6 3" xfId="4108"/>
    <cellStyle name="Normal 39 6 3 2" xfId="6574"/>
    <cellStyle name="Normal 39 6 3 2 2" xfId="12064"/>
    <cellStyle name="Normal 39 6 3 3" xfId="9598"/>
    <cellStyle name="Normal 39 6 4" xfId="4929"/>
    <cellStyle name="Normal 39 6 4 2" xfId="10419"/>
    <cellStyle name="Normal 39 6 5" xfId="8107"/>
    <cellStyle name="Normal 39 7" xfId="2883"/>
    <cellStyle name="Normal 39 7 2" xfId="5349"/>
    <cellStyle name="Normal 39 7 2 2" xfId="10839"/>
    <cellStyle name="Normal 39 7 3" xfId="8373"/>
    <cellStyle name="Normal 39 8" xfId="3705"/>
    <cellStyle name="Normal 39 8 2" xfId="6171"/>
    <cellStyle name="Normal 39 8 2 2" xfId="11661"/>
    <cellStyle name="Normal 39 8 3" xfId="9195"/>
    <cellStyle name="Normal 39 9" xfId="4527"/>
    <cellStyle name="Normal 39 9 2" xfId="10017"/>
    <cellStyle name="Normal 39_Plan3" xfId="7131"/>
    <cellStyle name="Normal 4" xfId="454"/>
    <cellStyle name="Normal 4 10" xfId="455"/>
    <cellStyle name="Normal 4 10 2" xfId="1006"/>
    <cellStyle name="Normal 4 11" xfId="761"/>
    <cellStyle name="Normal 4 11 2" xfId="764"/>
    <cellStyle name="Normal 4 11 2 2" xfId="1200"/>
    <cellStyle name="Normal 4 11 2 3" xfId="1034"/>
    <cellStyle name="Normal 4 11 3" xfId="1198"/>
    <cellStyle name="Normal 4 11 3 2" xfId="2378"/>
    <cellStyle name="Normal 4 11 4" xfId="1032"/>
    <cellStyle name="Normal 4 11 5" xfId="7416"/>
    <cellStyle name="Normal 4 12" xfId="2379"/>
    <cellStyle name="Normal 4 13" xfId="2380"/>
    <cellStyle name="Normal 4 14" xfId="1224"/>
    <cellStyle name="Normal 4 15" xfId="12511"/>
    <cellStyle name="Normal 4 2" xfId="456"/>
    <cellStyle name="Normal 4 2 2" xfId="1287"/>
    <cellStyle name="Normal 4 2 2 2" xfId="12686"/>
    <cellStyle name="Normal 4 2 3" xfId="12685"/>
    <cellStyle name="Normal 4 3" xfId="457"/>
    <cellStyle name="Normal 4 3 2" xfId="458"/>
    <cellStyle name="Normal 4 3 2 2" xfId="459"/>
    <cellStyle name="Normal 4 3 3" xfId="460"/>
    <cellStyle name="Normal 4 3 4" xfId="461"/>
    <cellStyle name="Normal 4 3 5" xfId="2381"/>
    <cellStyle name="Normal 4 3 6" xfId="12687"/>
    <cellStyle name="Normal 4 3_AQPNG_ORC_R01_2013_11_22(OBRA COMPLETA) 29112013-2" xfId="462"/>
    <cellStyle name="Normal 4 4" xfId="463"/>
    <cellStyle name="Normal 4 4 2" xfId="464"/>
    <cellStyle name="Normal 4 4 2 2" xfId="12689"/>
    <cellStyle name="Normal 4 4 3" xfId="2382"/>
    <cellStyle name="Normal 4 4 4" xfId="12688"/>
    <cellStyle name="Normal 4 5" xfId="465"/>
    <cellStyle name="Normal 4 5 2" xfId="2383"/>
    <cellStyle name="Normal 4 5 3" xfId="12690"/>
    <cellStyle name="Normal 4 6" xfId="466"/>
    <cellStyle name="Normal 4 6 2" xfId="2384"/>
    <cellStyle name="Normal 4 6 3" xfId="12691"/>
    <cellStyle name="Normal 4 7" xfId="467"/>
    <cellStyle name="Normal 4 7 2" xfId="2385"/>
    <cellStyle name="Normal 4 7 2 2" xfId="762"/>
    <cellStyle name="Normal 4 7 2 2 2" xfId="765"/>
    <cellStyle name="Normal 4 7 2 2 2 2" xfId="1201"/>
    <cellStyle name="Normal 4 7 2 2 2 3" xfId="1035"/>
    <cellStyle name="Normal 4 7 2 2 3" xfId="1199"/>
    <cellStyle name="Normal 4 7 2 2 4" xfId="1033"/>
    <cellStyle name="Normal 4 7 3" xfId="12692"/>
    <cellStyle name="Normal 4 8" xfId="468"/>
    <cellStyle name="Normal 4 8 2" xfId="2386"/>
    <cellStyle name="Normal 4 8 3" xfId="12693"/>
    <cellStyle name="Normal 4 9" xfId="2387"/>
    <cellStyle name="Normal 4_CEEP BANDEIRANTES - REV. SUELY" xfId="469"/>
    <cellStyle name="Normal 40" xfId="470"/>
    <cellStyle name="Normal 40 2" xfId="2388"/>
    <cellStyle name="Normal 41" xfId="1047"/>
    <cellStyle name="Normal 41 10" xfId="2389"/>
    <cellStyle name="Normal 41 11" xfId="7426"/>
    <cellStyle name="Normal 41 2" xfId="1213"/>
    <cellStyle name="Normal 41 2 10" xfId="2390"/>
    <cellStyle name="Normal 41 2 2" xfId="2391"/>
    <cellStyle name="Normal 41 2 2 2" xfId="2392"/>
    <cellStyle name="Normal 41 2 2 2 2" xfId="3553"/>
    <cellStyle name="Normal 41 2 2 2 2 2" xfId="6019"/>
    <cellStyle name="Normal 41 2 2 2 2 2 2" xfId="11509"/>
    <cellStyle name="Normal 41 2 2 2 2 3" xfId="9043"/>
    <cellStyle name="Normal 41 2 2 2 3" xfId="4376"/>
    <cellStyle name="Normal 41 2 2 2 3 2" xfId="6842"/>
    <cellStyle name="Normal 41 2 2 2 3 2 2" xfId="12332"/>
    <cellStyle name="Normal 41 2 2 2 3 3" xfId="9866"/>
    <cellStyle name="Normal 41 2 2 2 4" xfId="5197"/>
    <cellStyle name="Normal 41 2 2 2 4 2" xfId="10687"/>
    <cellStyle name="Normal 41 2 2 2 5" xfId="8110"/>
    <cellStyle name="Normal 41 2 2 3" xfId="3149"/>
    <cellStyle name="Normal 41 2 2 3 2" xfId="5615"/>
    <cellStyle name="Normal 41 2 2 3 2 2" xfId="11105"/>
    <cellStyle name="Normal 41 2 2 3 3" xfId="8639"/>
    <cellStyle name="Normal 41 2 2 4" xfId="3972"/>
    <cellStyle name="Normal 41 2 2 4 2" xfId="6438"/>
    <cellStyle name="Normal 41 2 2 4 2 2" xfId="11928"/>
    <cellStyle name="Normal 41 2 2 4 3" xfId="9462"/>
    <cellStyle name="Normal 41 2 2 5" xfId="4793"/>
    <cellStyle name="Normal 41 2 2 5 2" xfId="10283"/>
    <cellStyle name="Normal 41 2 2 6" xfId="8109"/>
    <cellStyle name="Normal 41 2 2_Plan3" xfId="7123"/>
    <cellStyle name="Normal 41 2 3" xfId="2393"/>
    <cellStyle name="Normal 41 2 3 2" xfId="2394"/>
    <cellStyle name="Normal 41 2 3 2 2" xfId="3624"/>
    <cellStyle name="Normal 41 2 3 2 2 2" xfId="6090"/>
    <cellStyle name="Normal 41 2 3 2 2 2 2" xfId="11580"/>
    <cellStyle name="Normal 41 2 3 2 2 3" xfId="9114"/>
    <cellStyle name="Normal 41 2 3 2 3" xfId="4447"/>
    <cellStyle name="Normal 41 2 3 2 3 2" xfId="6913"/>
    <cellStyle name="Normal 41 2 3 2 3 2 2" xfId="12403"/>
    <cellStyle name="Normal 41 2 3 2 3 3" xfId="9937"/>
    <cellStyle name="Normal 41 2 3 2 4" xfId="5268"/>
    <cellStyle name="Normal 41 2 3 2 4 2" xfId="10758"/>
    <cellStyle name="Normal 41 2 3 2 5" xfId="8112"/>
    <cellStyle name="Normal 41 2 3 3" xfId="3220"/>
    <cellStyle name="Normal 41 2 3 3 2" xfId="5686"/>
    <cellStyle name="Normal 41 2 3 3 2 2" xfId="11176"/>
    <cellStyle name="Normal 41 2 3 3 3" xfId="8710"/>
    <cellStyle name="Normal 41 2 3 4" xfId="4043"/>
    <cellStyle name="Normal 41 2 3 4 2" xfId="6509"/>
    <cellStyle name="Normal 41 2 3 4 2 2" xfId="11999"/>
    <cellStyle name="Normal 41 2 3 4 3" xfId="9533"/>
    <cellStyle name="Normal 41 2 3 5" xfId="4864"/>
    <cellStyle name="Normal 41 2 3 5 2" xfId="10354"/>
    <cellStyle name="Normal 41 2 3 6" xfId="8111"/>
    <cellStyle name="Normal 41 2 3_Plan3" xfId="7122"/>
    <cellStyle name="Normal 41 2 4" xfId="2395"/>
    <cellStyle name="Normal 41 2 4 2" xfId="2396"/>
    <cellStyle name="Normal 41 2 4 2 2" xfId="3656"/>
    <cellStyle name="Normal 41 2 4 2 2 2" xfId="6122"/>
    <cellStyle name="Normal 41 2 4 2 2 2 2" xfId="11612"/>
    <cellStyle name="Normal 41 2 4 2 2 3" xfId="9146"/>
    <cellStyle name="Normal 41 2 4 2 3" xfId="4479"/>
    <cellStyle name="Normal 41 2 4 2 3 2" xfId="6945"/>
    <cellStyle name="Normal 41 2 4 2 3 2 2" xfId="12435"/>
    <cellStyle name="Normal 41 2 4 2 3 3" xfId="9969"/>
    <cellStyle name="Normal 41 2 4 2 4" xfId="5300"/>
    <cellStyle name="Normal 41 2 4 2 4 2" xfId="10790"/>
    <cellStyle name="Normal 41 2 4 2 5" xfId="8114"/>
    <cellStyle name="Normal 41 2 4 3" xfId="3252"/>
    <cellStyle name="Normal 41 2 4 3 2" xfId="5718"/>
    <cellStyle name="Normal 41 2 4 3 2 2" xfId="11208"/>
    <cellStyle name="Normal 41 2 4 3 3" xfId="8742"/>
    <cellStyle name="Normal 41 2 4 4" xfId="4075"/>
    <cellStyle name="Normal 41 2 4 4 2" xfId="6541"/>
    <cellStyle name="Normal 41 2 4 4 2 2" xfId="12031"/>
    <cellStyle name="Normal 41 2 4 4 3" xfId="9565"/>
    <cellStyle name="Normal 41 2 4 5" xfId="4896"/>
    <cellStyle name="Normal 41 2 4 5 2" xfId="10386"/>
    <cellStyle name="Normal 41 2 4 6" xfId="8113"/>
    <cellStyle name="Normal 41 2 5" xfId="2397"/>
    <cellStyle name="Normal 41 2 5 2" xfId="3356"/>
    <cellStyle name="Normal 41 2 5 2 2" xfId="5822"/>
    <cellStyle name="Normal 41 2 5 2 2 2" xfId="11312"/>
    <cellStyle name="Normal 41 2 5 2 3" xfId="8846"/>
    <cellStyle name="Normal 41 2 5 3" xfId="4179"/>
    <cellStyle name="Normal 41 2 5 3 2" xfId="6645"/>
    <cellStyle name="Normal 41 2 5 3 2 2" xfId="12135"/>
    <cellStyle name="Normal 41 2 5 3 3" xfId="9669"/>
    <cellStyle name="Normal 41 2 5 4" xfId="5000"/>
    <cellStyle name="Normal 41 2 5 4 2" xfId="10490"/>
    <cellStyle name="Normal 41 2 5 5" xfId="8115"/>
    <cellStyle name="Normal 41 2 6" xfId="2952"/>
    <cellStyle name="Normal 41 2 6 2" xfId="5418"/>
    <cellStyle name="Normal 41 2 6 2 2" xfId="10908"/>
    <cellStyle name="Normal 41 2 6 3" xfId="8442"/>
    <cellStyle name="Normal 41 2 7" xfId="3775"/>
    <cellStyle name="Normal 41 2 7 2" xfId="6241"/>
    <cellStyle name="Normal 41 2 7 2 2" xfId="11731"/>
    <cellStyle name="Normal 41 2 7 3" xfId="9265"/>
    <cellStyle name="Normal 41 2 8" xfId="4596"/>
    <cellStyle name="Normal 41 2 8 2" xfId="10086"/>
    <cellStyle name="Normal 41 2 9" xfId="8108"/>
    <cellStyle name="Normal 41 2_Plan3" xfId="7124"/>
    <cellStyle name="Normal 41 3" xfId="2398"/>
    <cellStyle name="Normal 41 3 2" xfId="2399"/>
    <cellStyle name="Normal 41 3 2 2" xfId="3507"/>
    <cellStyle name="Normal 41 3 2 2 2" xfId="5973"/>
    <cellStyle name="Normal 41 3 2 2 2 2" xfId="11463"/>
    <cellStyle name="Normal 41 3 2 2 3" xfId="8997"/>
    <cellStyle name="Normal 41 3 2 3" xfId="4330"/>
    <cellStyle name="Normal 41 3 2 3 2" xfId="6796"/>
    <cellStyle name="Normal 41 3 2 3 2 2" xfId="12286"/>
    <cellStyle name="Normal 41 3 2 3 3" xfId="9820"/>
    <cellStyle name="Normal 41 3 2 4" xfId="5151"/>
    <cellStyle name="Normal 41 3 2 4 2" xfId="10641"/>
    <cellStyle name="Normal 41 3 2 5" xfId="8117"/>
    <cellStyle name="Normal 41 3 3" xfId="3103"/>
    <cellStyle name="Normal 41 3 3 2" xfId="5569"/>
    <cellStyle name="Normal 41 3 3 2 2" xfId="11059"/>
    <cellStyle name="Normal 41 3 3 3" xfId="8593"/>
    <cellStyle name="Normal 41 3 4" xfId="3926"/>
    <cellStyle name="Normal 41 3 4 2" xfId="6392"/>
    <cellStyle name="Normal 41 3 4 2 2" xfId="11882"/>
    <cellStyle name="Normal 41 3 4 3" xfId="9416"/>
    <cellStyle name="Normal 41 3 5" xfId="4747"/>
    <cellStyle name="Normal 41 3 5 2" xfId="10237"/>
    <cellStyle name="Normal 41 3 6" xfId="8116"/>
    <cellStyle name="Normal 41 3_Plan3" xfId="7008"/>
    <cellStyle name="Normal 41 4" xfId="2400"/>
    <cellStyle name="Normal 41 4 2" xfId="2401"/>
    <cellStyle name="Normal 41 4 2 2" xfId="3579"/>
    <cellStyle name="Normal 41 4 2 2 2" xfId="6045"/>
    <cellStyle name="Normal 41 4 2 2 2 2" xfId="11535"/>
    <cellStyle name="Normal 41 4 2 2 3" xfId="9069"/>
    <cellStyle name="Normal 41 4 2 3" xfId="4402"/>
    <cellStyle name="Normal 41 4 2 3 2" xfId="6868"/>
    <cellStyle name="Normal 41 4 2 3 2 2" xfId="12358"/>
    <cellStyle name="Normal 41 4 2 3 3" xfId="9892"/>
    <cellStyle name="Normal 41 4 2 4" xfId="5223"/>
    <cellStyle name="Normal 41 4 2 4 2" xfId="10713"/>
    <cellStyle name="Normal 41 4 2 5" xfId="8119"/>
    <cellStyle name="Normal 41 4 3" xfId="3175"/>
    <cellStyle name="Normal 41 4 3 2" xfId="5641"/>
    <cellStyle name="Normal 41 4 3 2 2" xfId="11131"/>
    <cellStyle name="Normal 41 4 3 3" xfId="8665"/>
    <cellStyle name="Normal 41 4 4" xfId="3998"/>
    <cellStyle name="Normal 41 4 4 2" xfId="6464"/>
    <cellStyle name="Normal 41 4 4 2 2" xfId="11954"/>
    <cellStyle name="Normal 41 4 4 3" xfId="9488"/>
    <cellStyle name="Normal 41 4 5" xfId="4819"/>
    <cellStyle name="Normal 41 4 5 2" xfId="10309"/>
    <cellStyle name="Normal 41 4 6" xfId="8118"/>
    <cellStyle name="Normal 41 4_Plan3" xfId="7238"/>
    <cellStyle name="Normal 41 5" xfId="2402"/>
    <cellStyle name="Normal 41 5 2" xfId="2403"/>
    <cellStyle name="Normal 41 5 2 2" xfId="3440"/>
    <cellStyle name="Normal 41 5 2 2 2" xfId="5906"/>
    <cellStyle name="Normal 41 5 2 2 2 2" xfId="11396"/>
    <cellStyle name="Normal 41 5 2 2 3" xfId="8930"/>
    <cellStyle name="Normal 41 5 2 3" xfId="4263"/>
    <cellStyle name="Normal 41 5 2 3 2" xfId="6729"/>
    <cellStyle name="Normal 41 5 2 3 2 2" xfId="12219"/>
    <cellStyle name="Normal 41 5 2 3 3" xfId="9753"/>
    <cellStyle name="Normal 41 5 2 4" xfId="5084"/>
    <cellStyle name="Normal 41 5 2 4 2" xfId="10574"/>
    <cellStyle name="Normal 41 5 2 5" xfId="8121"/>
    <cellStyle name="Normal 41 5 3" xfId="3036"/>
    <cellStyle name="Normal 41 5 3 2" xfId="5502"/>
    <cellStyle name="Normal 41 5 3 2 2" xfId="10992"/>
    <cellStyle name="Normal 41 5 3 3" xfId="8526"/>
    <cellStyle name="Normal 41 5 4" xfId="3859"/>
    <cellStyle name="Normal 41 5 4 2" xfId="6325"/>
    <cellStyle name="Normal 41 5 4 2 2" xfId="11815"/>
    <cellStyle name="Normal 41 5 4 3" xfId="9349"/>
    <cellStyle name="Normal 41 5 5" xfId="4680"/>
    <cellStyle name="Normal 41 5 5 2" xfId="10170"/>
    <cellStyle name="Normal 41 5 6" xfId="8120"/>
    <cellStyle name="Normal 41 6" xfId="2404"/>
    <cellStyle name="Normal 41 6 2" xfId="3311"/>
    <cellStyle name="Normal 41 6 2 2" xfId="5777"/>
    <cellStyle name="Normal 41 6 2 2 2" xfId="11267"/>
    <cellStyle name="Normal 41 6 2 3" xfId="8801"/>
    <cellStyle name="Normal 41 6 3" xfId="4134"/>
    <cellStyle name="Normal 41 6 3 2" xfId="6600"/>
    <cellStyle name="Normal 41 6 3 2 2" xfId="12090"/>
    <cellStyle name="Normal 41 6 3 3" xfId="9624"/>
    <cellStyle name="Normal 41 6 4" xfId="4955"/>
    <cellStyle name="Normal 41 6 4 2" xfId="10445"/>
    <cellStyle name="Normal 41 6 5" xfId="8122"/>
    <cellStyle name="Normal 41 7" xfId="2907"/>
    <cellStyle name="Normal 41 7 2" xfId="5373"/>
    <cellStyle name="Normal 41 7 2 2" xfId="10863"/>
    <cellStyle name="Normal 41 7 3" xfId="8397"/>
    <cellStyle name="Normal 41 8" xfId="3730"/>
    <cellStyle name="Normal 41 8 2" xfId="6196"/>
    <cellStyle name="Normal 41 8 2 2" xfId="11686"/>
    <cellStyle name="Normal 41 8 3" xfId="9220"/>
    <cellStyle name="Normal 41 9" xfId="4551"/>
    <cellStyle name="Normal 41 9 2" xfId="10041"/>
    <cellStyle name="Normal 41_Plan3" xfId="7125"/>
    <cellStyle name="Normal 42" xfId="2405"/>
    <cellStyle name="Normal 42 10" xfId="8123"/>
    <cellStyle name="Normal 42 2" xfId="2406"/>
    <cellStyle name="Normal 42 2 2" xfId="2407"/>
    <cellStyle name="Normal 42 2 2 2" xfId="2408"/>
    <cellStyle name="Normal 42 2 2 2 2" xfId="3554"/>
    <cellStyle name="Normal 42 2 2 2 2 2" xfId="6020"/>
    <cellStyle name="Normal 42 2 2 2 2 2 2" xfId="11510"/>
    <cellStyle name="Normal 42 2 2 2 2 3" xfId="9044"/>
    <cellStyle name="Normal 42 2 2 2 3" xfId="4377"/>
    <cellStyle name="Normal 42 2 2 2 3 2" xfId="6843"/>
    <cellStyle name="Normal 42 2 2 2 3 2 2" xfId="12333"/>
    <cellStyle name="Normal 42 2 2 2 3 3" xfId="9867"/>
    <cellStyle name="Normal 42 2 2 2 4" xfId="5198"/>
    <cellStyle name="Normal 42 2 2 2 4 2" xfId="10688"/>
    <cellStyle name="Normal 42 2 2 2 5" xfId="8126"/>
    <cellStyle name="Normal 42 2 2 3" xfId="3150"/>
    <cellStyle name="Normal 42 2 2 3 2" xfId="5616"/>
    <cellStyle name="Normal 42 2 2 3 2 2" xfId="11106"/>
    <cellStyle name="Normal 42 2 2 3 3" xfId="8640"/>
    <cellStyle name="Normal 42 2 2 4" xfId="3973"/>
    <cellStyle name="Normal 42 2 2 4 2" xfId="6439"/>
    <cellStyle name="Normal 42 2 2 4 2 2" xfId="11929"/>
    <cellStyle name="Normal 42 2 2 4 3" xfId="9463"/>
    <cellStyle name="Normal 42 2 2 5" xfId="4794"/>
    <cellStyle name="Normal 42 2 2 5 2" xfId="10284"/>
    <cellStyle name="Normal 42 2 2 6" xfId="8125"/>
    <cellStyle name="Normal 42 2 2_Plan3" xfId="7093"/>
    <cellStyle name="Normal 42 2 3" xfId="2409"/>
    <cellStyle name="Normal 42 2 3 2" xfId="2410"/>
    <cellStyle name="Normal 42 2 3 2 2" xfId="3625"/>
    <cellStyle name="Normal 42 2 3 2 2 2" xfId="6091"/>
    <cellStyle name="Normal 42 2 3 2 2 2 2" xfId="11581"/>
    <cellStyle name="Normal 42 2 3 2 2 3" xfId="9115"/>
    <cellStyle name="Normal 42 2 3 2 3" xfId="4448"/>
    <cellStyle name="Normal 42 2 3 2 3 2" xfId="6914"/>
    <cellStyle name="Normal 42 2 3 2 3 2 2" xfId="12404"/>
    <cellStyle name="Normal 42 2 3 2 3 3" xfId="9938"/>
    <cellStyle name="Normal 42 2 3 2 4" xfId="5269"/>
    <cellStyle name="Normal 42 2 3 2 4 2" xfId="10759"/>
    <cellStyle name="Normal 42 2 3 2 5" xfId="8128"/>
    <cellStyle name="Normal 42 2 3 3" xfId="3221"/>
    <cellStyle name="Normal 42 2 3 3 2" xfId="5687"/>
    <cellStyle name="Normal 42 2 3 3 2 2" xfId="11177"/>
    <cellStyle name="Normal 42 2 3 3 3" xfId="8711"/>
    <cellStyle name="Normal 42 2 3 4" xfId="4044"/>
    <cellStyle name="Normal 42 2 3 4 2" xfId="6510"/>
    <cellStyle name="Normal 42 2 3 4 2 2" xfId="12000"/>
    <cellStyle name="Normal 42 2 3 4 3" xfId="9534"/>
    <cellStyle name="Normal 42 2 3 5" xfId="4865"/>
    <cellStyle name="Normal 42 2 3 5 2" xfId="10355"/>
    <cellStyle name="Normal 42 2 3 6" xfId="8127"/>
    <cellStyle name="Normal 42 2 3_Plan3" xfId="7088"/>
    <cellStyle name="Normal 42 2 4" xfId="2411"/>
    <cellStyle name="Normal 42 2 4 2" xfId="2412"/>
    <cellStyle name="Normal 42 2 4 2 2" xfId="3657"/>
    <cellStyle name="Normal 42 2 4 2 2 2" xfId="6123"/>
    <cellStyle name="Normal 42 2 4 2 2 2 2" xfId="11613"/>
    <cellStyle name="Normal 42 2 4 2 2 3" xfId="9147"/>
    <cellStyle name="Normal 42 2 4 2 3" xfId="4480"/>
    <cellStyle name="Normal 42 2 4 2 3 2" xfId="6946"/>
    <cellStyle name="Normal 42 2 4 2 3 2 2" xfId="12436"/>
    <cellStyle name="Normal 42 2 4 2 3 3" xfId="9970"/>
    <cellStyle name="Normal 42 2 4 2 4" xfId="5301"/>
    <cellStyle name="Normal 42 2 4 2 4 2" xfId="10791"/>
    <cellStyle name="Normal 42 2 4 2 5" xfId="8130"/>
    <cellStyle name="Normal 42 2 4 3" xfId="3253"/>
    <cellStyle name="Normal 42 2 4 3 2" xfId="5719"/>
    <cellStyle name="Normal 42 2 4 3 2 2" xfId="11209"/>
    <cellStyle name="Normal 42 2 4 3 3" xfId="8743"/>
    <cellStyle name="Normal 42 2 4 4" xfId="4076"/>
    <cellStyle name="Normal 42 2 4 4 2" xfId="6542"/>
    <cellStyle name="Normal 42 2 4 4 2 2" xfId="12032"/>
    <cellStyle name="Normal 42 2 4 4 3" xfId="9566"/>
    <cellStyle name="Normal 42 2 4 5" xfId="4897"/>
    <cellStyle name="Normal 42 2 4 5 2" xfId="10387"/>
    <cellStyle name="Normal 42 2 4 6" xfId="8129"/>
    <cellStyle name="Normal 42 2 5" xfId="2413"/>
    <cellStyle name="Normal 42 2 5 2" xfId="3357"/>
    <cellStyle name="Normal 42 2 5 2 2" xfId="5823"/>
    <cellStyle name="Normal 42 2 5 2 2 2" xfId="11313"/>
    <cellStyle name="Normal 42 2 5 2 3" xfId="8847"/>
    <cellStyle name="Normal 42 2 5 3" xfId="4180"/>
    <cellStyle name="Normal 42 2 5 3 2" xfId="6646"/>
    <cellStyle name="Normal 42 2 5 3 2 2" xfId="12136"/>
    <cellStyle name="Normal 42 2 5 3 3" xfId="9670"/>
    <cellStyle name="Normal 42 2 5 4" xfId="5001"/>
    <cellStyle name="Normal 42 2 5 4 2" xfId="10491"/>
    <cellStyle name="Normal 42 2 5 5" xfId="8131"/>
    <cellStyle name="Normal 42 2 6" xfId="2953"/>
    <cellStyle name="Normal 42 2 6 2" xfId="5419"/>
    <cellStyle name="Normal 42 2 6 2 2" xfId="10909"/>
    <cellStyle name="Normal 42 2 6 3" xfId="8443"/>
    <cellStyle name="Normal 42 2 7" xfId="3776"/>
    <cellStyle name="Normal 42 2 7 2" xfId="6242"/>
    <cellStyle name="Normal 42 2 7 2 2" xfId="11732"/>
    <cellStyle name="Normal 42 2 7 3" xfId="9266"/>
    <cellStyle name="Normal 42 2 8" xfId="4597"/>
    <cellStyle name="Normal 42 2 8 2" xfId="10087"/>
    <cellStyle name="Normal 42 2 9" xfId="8124"/>
    <cellStyle name="Normal 42 2_Plan3" xfId="7170"/>
    <cellStyle name="Normal 42 3" xfId="2414"/>
    <cellStyle name="Normal 42 3 2" xfId="2415"/>
    <cellStyle name="Normal 42 3 2 2" xfId="3510"/>
    <cellStyle name="Normal 42 3 2 2 2" xfId="5976"/>
    <cellStyle name="Normal 42 3 2 2 2 2" xfId="11466"/>
    <cellStyle name="Normal 42 3 2 2 3" xfId="9000"/>
    <cellStyle name="Normal 42 3 2 3" xfId="4333"/>
    <cellStyle name="Normal 42 3 2 3 2" xfId="6799"/>
    <cellStyle name="Normal 42 3 2 3 2 2" xfId="12289"/>
    <cellStyle name="Normal 42 3 2 3 3" xfId="9823"/>
    <cellStyle name="Normal 42 3 2 4" xfId="5154"/>
    <cellStyle name="Normal 42 3 2 4 2" xfId="10644"/>
    <cellStyle name="Normal 42 3 2 5" xfId="8133"/>
    <cellStyle name="Normal 42 3 3" xfId="3106"/>
    <cellStyle name="Normal 42 3 3 2" xfId="5572"/>
    <cellStyle name="Normal 42 3 3 2 2" xfId="11062"/>
    <cellStyle name="Normal 42 3 3 3" xfId="8596"/>
    <cellStyle name="Normal 42 3 4" xfId="3929"/>
    <cellStyle name="Normal 42 3 4 2" xfId="6395"/>
    <cellStyle name="Normal 42 3 4 2 2" xfId="11885"/>
    <cellStyle name="Normal 42 3 4 3" xfId="9419"/>
    <cellStyle name="Normal 42 3 5" xfId="4750"/>
    <cellStyle name="Normal 42 3 5 2" xfId="10240"/>
    <cellStyle name="Normal 42 3 6" xfId="8132"/>
    <cellStyle name="Normal 42 3_Plan3" xfId="7089"/>
    <cellStyle name="Normal 42 4" xfId="2416"/>
    <cellStyle name="Normal 42 4 2" xfId="2417"/>
    <cellStyle name="Normal 42 4 2 2" xfId="3581"/>
    <cellStyle name="Normal 42 4 2 2 2" xfId="6047"/>
    <cellStyle name="Normal 42 4 2 2 2 2" xfId="11537"/>
    <cellStyle name="Normal 42 4 2 2 3" xfId="9071"/>
    <cellStyle name="Normal 42 4 2 3" xfId="4404"/>
    <cellStyle name="Normal 42 4 2 3 2" xfId="6870"/>
    <cellStyle name="Normal 42 4 2 3 2 2" xfId="12360"/>
    <cellStyle name="Normal 42 4 2 3 3" xfId="9894"/>
    <cellStyle name="Normal 42 4 2 4" xfId="5225"/>
    <cellStyle name="Normal 42 4 2 4 2" xfId="10715"/>
    <cellStyle name="Normal 42 4 2 5" xfId="8135"/>
    <cellStyle name="Normal 42 4 3" xfId="3177"/>
    <cellStyle name="Normal 42 4 3 2" xfId="5643"/>
    <cellStyle name="Normal 42 4 3 2 2" xfId="11133"/>
    <cellStyle name="Normal 42 4 3 3" xfId="8667"/>
    <cellStyle name="Normal 42 4 4" xfId="4000"/>
    <cellStyle name="Normal 42 4 4 2" xfId="6466"/>
    <cellStyle name="Normal 42 4 4 2 2" xfId="11956"/>
    <cellStyle name="Normal 42 4 4 3" xfId="9490"/>
    <cellStyle name="Normal 42 4 5" xfId="4821"/>
    <cellStyle name="Normal 42 4 5 2" xfId="10311"/>
    <cellStyle name="Normal 42 4 6" xfId="8134"/>
    <cellStyle name="Normal 42 4_Plan3" xfId="7070"/>
    <cellStyle name="Normal 42 5" xfId="2418"/>
    <cellStyle name="Normal 42 5 2" xfId="2419"/>
    <cellStyle name="Normal 42 5 2 2" xfId="3406"/>
    <cellStyle name="Normal 42 5 2 2 2" xfId="5872"/>
    <cellStyle name="Normal 42 5 2 2 2 2" xfId="11362"/>
    <cellStyle name="Normal 42 5 2 2 3" xfId="8896"/>
    <cellStyle name="Normal 42 5 2 3" xfId="4229"/>
    <cellStyle name="Normal 42 5 2 3 2" xfId="6695"/>
    <cellStyle name="Normal 42 5 2 3 2 2" xfId="12185"/>
    <cellStyle name="Normal 42 5 2 3 3" xfId="9719"/>
    <cellStyle name="Normal 42 5 2 4" xfId="5050"/>
    <cellStyle name="Normal 42 5 2 4 2" xfId="10540"/>
    <cellStyle name="Normal 42 5 2 5" xfId="8137"/>
    <cellStyle name="Normal 42 5 3" xfId="3002"/>
    <cellStyle name="Normal 42 5 3 2" xfId="5468"/>
    <cellStyle name="Normal 42 5 3 2 2" xfId="10958"/>
    <cellStyle name="Normal 42 5 3 3" xfId="8492"/>
    <cellStyle name="Normal 42 5 4" xfId="3825"/>
    <cellStyle name="Normal 42 5 4 2" xfId="6291"/>
    <cellStyle name="Normal 42 5 4 2 2" xfId="11781"/>
    <cellStyle name="Normal 42 5 4 3" xfId="9315"/>
    <cellStyle name="Normal 42 5 5" xfId="4646"/>
    <cellStyle name="Normal 42 5 5 2" xfId="10136"/>
    <cellStyle name="Normal 42 5 6" xfId="8136"/>
    <cellStyle name="Normal 42 6" xfId="2420"/>
    <cellStyle name="Normal 42 6 2" xfId="3312"/>
    <cellStyle name="Normal 42 6 2 2" xfId="5778"/>
    <cellStyle name="Normal 42 6 2 2 2" xfId="11268"/>
    <cellStyle name="Normal 42 6 2 3" xfId="8802"/>
    <cellStyle name="Normal 42 6 3" xfId="4135"/>
    <cellStyle name="Normal 42 6 3 2" xfId="6601"/>
    <cellStyle name="Normal 42 6 3 2 2" xfId="12091"/>
    <cellStyle name="Normal 42 6 3 3" xfId="9625"/>
    <cellStyle name="Normal 42 6 4" xfId="4956"/>
    <cellStyle name="Normal 42 6 4 2" xfId="10446"/>
    <cellStyle name="Normal 42 6 5" xfId="8138"/>
    <cellStyle name="Normal 42 7" xfId="2908"/>
    <cellStyle name="Normal 42 7 2" xfId="5374"/>
    <cellStyle name="Normal 42 7 2 2" xfId="10864"/>
    <cellStyle name="Normal 42 7 3" xfId="8398"/>
    <cellStyle name="Normal 42 8" xfId="3731"/>
    <cellStyle name="Normal 42 8 2" xfId="6197"/>
    <cellStyle name="Normal 42 8 2 2" xfId="11687"/>
    <cellStyle name="Normal 42 8 3" xfId="9221"/>
    <cellStyle name="Normal 42 9" xfId="4552"/>
    <cellStyle name="Normal 42 9 2" xfId="10042"/>
    <cellStyle name="Normal 42_Plan3" xfId="7232"/>
    <cellStyle name="Normal 43" xfId="2421"/>
    <cellStyle name="Normal 43 10" xfId="8139"/>
    <cellStyle name="Normal 43 2" xfId="2422"/>
    <cellStyle name="Normal 43 2 2" xfId="2423"/>
    <cellStyle name="Normal 43 2 2 2" xfId="2424"/>
    <cellStyle name="Normal 43 2 2 2 2" xfId="3557"/>
    <cellStyle name="Normal 43 2 2 2 2 2" xfId="6023"/>
    <cellStyle name="Normal 43 2 2 2 2 2 2" xfId="11513"/>
    <cellStyle name="Normal 43 2 2 2 2 3" xfId="9047"/>
    <cellStyle name="Normal 43 2 2 2 3" xfId="4380"/>
    <cellStyle name="Normal 43 2 2 2 3 2" xfId="6846"/>
    <cellStyle name="Normal 43 2 2 2 3 2 2" xfId="12336"/>
    <cellStyle name="Normal 43 2 2 2 3 3" xfId="9870"/>
    <cellStyle name="Normal 43 2 2 2 4" xfId="5201"/>
    <cellStyle name="Normal 43 2 2 2 4 2" xfId="10691"/>
    <cellStyle name="Normal 43 2 2 2 5" xfId="8142"/>
    <cellStyle name="Normal 43 2 2 3" xfId="3153"/>
    <cellStyle name="Normal 43 2 2 3 2" xfId="5619"/>
    <cellStyle name="Normal 43 2 2 3 2 2" xfId="11109"/>
    <cellStyle name="Normal 43 2 2 3 3" xfId="8643"/>
    <cellStyle name="Normal 43 2 2 4" xfId="3976"/>
    <cellStyle name="Normal 43 2 2 4 2" xfId="6442"/>
    <cellStyle name="Normal 43 2 2 4 2 2" xfId="11932"/>
    <cellStyle name="Normal 43 2 2 4 3" xfId="9466"/>
    <cellStyle name="Normal 43 2 2 5" xfId="4797"/>
    <cellStyle name="Normal 43 2 2 5 2" xfId="10287"/>
    <cellStyle name="Normal 43 2 2 6" xfId="8141"/>
    <cellStyle name="Normal 43 2 2_Plan3" xfId="7087"/>
    <cellStyle name="Normal 43 2 3" xfId="2425"/>
    <cellStyle name="Normal 43 2 3 2" xfId="2426"/>
    <cellStyle name="Normal 43 2 3 2 2" xfId="3628"/>
    <cellStyle name="Normal 43 2 3 2 2 2" xfId="6094"/>
    <cellStyle name="Normal 43 2 3 2 2 2 2" xfId="11584"/>
    <cellStyle name="Normal 43 2 3 2 2 3" xfId="9118"/>
    <cellStyle name="Normal 43 2 3 2 3" xfId="4451"/>
    <cellStyle name="Normal 43 2 3 2 3 2" xfId="6917"/>
    <cellStyle name="Normal 43 2 3 2 3 2 2" xfId="12407"/>
    <cellStyle name="Normal 43 2 3 2 3 3" xfId="9941"/>
    <cellStyle name="Normal 43 2 3 2 4" xfId="5272"/>
    <cellStyle name="Normal 43 2 3 2 4 2" xfId="10762"/>
    <cellStyle name="Normal 43 2 3 2 5" xfId="8144"/>
    <cellStyle name="Normal 43 2 3 3" xfId="3224"/>
    <cellStyle name="Normal 43 2 3 3 2" xfId="5690"/>
    <cellStyle name="Normal 43 2 3 3 2 2" xfId="11180"/>
    <cellStyle name="Normal 43 2 3 3 3" xfId="8714"/>
    <cellStyle name="Normal 43 2 3 4" xfId="4047"/>
    <cellStyle name="Normal 43 2 3 4 2" xfId="6513"/>
    <cellStyle name="Normal 43 2 3 4 2 2" xfId="12003"/>
    <cellStyle name="Normal 43 2 3 4 3" xfId="9537"/>
    <cellStyle name="Normal 43 2 3 5" xfId="4868"/>
    <cellStyle name="Normal 43 2 3 5 2" xfId="10358"/>
    <cellStyle name="Normal 43 2 3 6" xfId="8143"/>
    <cellStyle name="Normal 43 2 3_Plan3" xfId="7090"/>
    <cellStyle name="Normal 43 2 4" xfId="2427"/>
    <cellStyle name="Normal 43 2 4 2" xfId="2428"/>
    <cellStyle name="Normal 43 2 4 2 2" xfId="3660"/>
    <cellStyle name="Normal 43 2 4 2 2 2" xfId="6126"/>
    <cellStyle name="Normal 43 2 4 2 2 2 2" xfId="11616"/>
    <cellStyle name="Normal 43 2 4 2 2 3" xfId="9150"/>
    <cellStyle name="Normal 43 2 4 2 3" xfId="4483"/>
    <cellStyle name="Normal 43 2 4 2 3 2" xfId="6949"/>
    <cellStyle name="Normal 43 2 4 2 3 2 2" xfId="12439"/>
    <cellStyle name="Normal 43 2 4 2 3 3" xfId="9973"/>
    <cellStyle name="Normal 43 2 4 2 4" xfId="5304"/>
    <cellStyle name="Normal 43 2 4 2 4 2" xfId="10794"/>
    <cellStyle name="Normal 43 2 4 2 5" xfId="8146"/>
    <cellStyle name="Normal 43 2 4 3" xfId="3256"/>
    <cellStyle name="Normal 43 2 4 3 2" xfId="5722"/>
    <cellStyle name="Normal 43 2 4 3 2 2" xfId="11212"/>
    <cellStyle name="Normal 43 2 4 3 3" xfId="8746"/>
    <cellStyle name="Normal 43 2 4 4" xfId="4079"/>
    <cellStyle name="Normal 43 2 4 4 2" xfId="6545"/>
    <cellStyle name="Normal 43 2 4 4 2 2" xfId="12035"/>
    <cellStyle name="Normal 43 2 4 4 3" xfId="9569"/>
    <cellStyle name="Normal 43 2 4 5" xfId="4900"/>
    <cellStyle name="Normal 43 2 4 5 2" xfId="10390"/>
    <cellStyle name="Normal 43 2 4 6" xfId="8145"/>
    <cellStyle name="Normal 43 2 5" xfId="2429"/>
    <cellStyle name="Normal 43 2 5 2" xfId="3360"/>
    <cellStyle name="Normal 43 2 5 2 2" xfId="5826"/>
    <cellStyle name="Normal 43 2 5 2 2 2" xfId="11316"/>
    <cellStyle name="Normal 43 2 5 2 3" xfId="8850"/>
    <cellStyle name="Normal 43 2 5 3" xfId="4183"/>
    <cellStyle name="Normal 43 2 5 3 2" xfId="6649"/>
    <cellStyle name="Normal 43 2 5 3 2 2" xfId="12139"/>
    <cellStyle name="Normal 43 2 5 3 3" xfId="9673"/>
    <cellStyle name="Normal 43 2 5 4" xfId="5004"/>
    <cellStyle name="Normal 43 2 5 4 2" xfId="10494"/>
    <cellStyle name="Normal 43 2 5 5" xfId="8147"/>
    <cellStyle name="Normal 43 2 6" xfId="2956"/>
    <cellStyle name="Normal 43 2 6 2" xfId="5422"/>
    <cellStyle name="Normal 43 2 6 2 2" xfId="10912"/>
    <cellStyle name="Normal 43 2 6 3" xfId="8446"/>
    <cellStyle name="Normal 43 2 7" xfId="3779"/>
    <cellStyle name="Normal 43 2 7 2" xfId="6245"/>
    <cellStyle name="Normal 43 2 7 2 2" xfId="11735"/>
    <cellStyle name="Normal 43 2 7 3" xfId="9269"/>
    <cellStyle name="Normal 43 2 8" xfId="4600"/>
    <cellStyle name="Normal 43 2 8 2" xfId="10090"/>
    <cellStyle name="Normal 43 2 9" xfId="8140"/>
    <cellStyle name="Normal 43 2_Plan3" xfId="7094"/>
    <cellStyle name="Normal 43 3" xfId="2430"/>
    <cellStyle name="Normal 43 3 2" xfId="2431"/>
    <cellStyle name="Normal 43 3 2 2" xfId="3513"/>
    <cellStyle name="Normal 43 3 2 2 2" xfId="5979"/>
    <cellStyle name="Normal 43 3 2 2 2 2" xfId="11469"/>
    <cellStyle name="Normal 43 3 2 2 3" xfId="9003"/>
    <cellStyle name="Normal 43 3 2 3" xfId="4336"/>
    <cellStyle name="Normal 43 3 2 3 2" xfId="6802"/>
    <cellStyle name="Normal 43 3 2 3 2 2" xfId="12292"/>
    <cellStyle name="Normal 43 3 2 3 3" xfId="9826"/>
    <cellStyle name="Normal 43 3 2 4" xfId="5157"/>
    <cellStyle name="Normal 43 3 2 4 2" xfId="10647"/>
    <cellStyle name="Normal 43 3 2 5" xfId="8149"/>
    <cellStyle name="Normal 43 3 3" xfId="3109"/>
    <cellStyle name="Normal 43 3 3 2" xfId="5575"/>
    <cellStyle name="Normal 43 3 3 2 2" xfId="11065"/>
    <cellStyle name="Normal 43 3 3 3" xfId="8599"/>
    <cellStyle name="Normal 43 3 4" xfId="3932"/>
    <cellStyle name="Normal 43 3 4 2" xfId="6398"/>
    <cellStyle name="Normal 43 3 4 2 2" xfId="11888"/>
    <cellStyle name="Normal 43 3 4 3" xfId="9422"/>
    <cellStyle name="Normal 43 3 5" xfId="4753"/>
    <cellStyle name="Normal 43 3 5 2" xfId="10243"/>
    <cellStyle name="Normal 43 3 6" xfId="8148"/>
    <cellStyle name="Normal 43 3_Plan3" xfId="7071"/>
    <cellStyle name="Normal 43 4" xfId="2432"/>
    <cellStyle name="Normal 43 4 2" xfId="2433"/>
    <cellStyle name="Normal 43 4 2 2" xfId="3584"/>
    <cellStyle name="Normal 43 4 2 2 2" xfId="6050"/>
    <cellStyle name="Normal 43 4 2 2 2 2" xfId="11540"/>
    <cellStyle name="Normal 43 4 2 2 3" xfId="9074"/>
    <cellStyle name="Normal 43 4 2 3" xfId="4407"/>
    <cellStyle name="Normal 43 4 2 3 2" xfId="6873"/>
    <cellStyle name="Normal 43 4 2 3 2 2" xfId="12363"/>
    <cellStyle name="Normal 43 4 2 3 3" xfId="9897"/>
    <cellStyle name="Normal 43 4 2 4" xfId="5228"/>
    <cellStyle name="Normal 43 4 2 4 2" xfId="10718"/>
    <cellStyle name="Normal 43 4 2 5" xfId="8151"/>
    <cellStyle name="Normal 43 4 3" xfId="3180"/>
    <cellStyle name="Normal 43 4 3 2" xfId="5646"/>
    <cellStyle name="Normal 43 4 3 2 2" xfId="11136"/>
    <cellStyle name="Normal 43 4 3 3" xfId="8670"/>
    <cellStyle name="Normal 43 4 4" xfId="4003"/>
    <cellStyle name="Normal 43 4 4 2" xfId="6469"/>
    <cellStyle name="Normal 43 4 4 2 2" xfId="11959"/>
    <cellStyle name="Normal 43 4 4 3" xfId="9493"/>
    <cellStyle name="Normal 43 4 5" xfId="4824"/>
    <cellStyle name="Normal 43 4 5 2" xfId="10314"/>
    <cellStyle name="Normal 43 4 6" xfId="8150"/>
    <cellStyle name="Normal 43 4_Plan3" xfId="7043"/>
    <cellStyle name="Normal 43 5" xfId="2434"/>
    <cellStyle name="Normal 43 5 2" xfId="2435"/>
    <cellStyle name="Normal 43 5 2 2" xfId="3385"/>
    <cellStyle name="Normal 43 5 2 2 2" xfId="5851"/>
    <cellStyle name="Normal 43 5 2 2 2 2" xfId="11341"/>
    <cellStyle name="Normal 43 5 2 2 3" xfId="8875"/>
    <cellStyle name="Normal 43 5 2 3" xfId="4208"/>
    <cellStyle name="Normal 43 5 2 3 2" xfId="6674"/>
    <cellStyle name="Normal 43 5 2 3 2 2" xfId="12164"/>
    <cellStyle name="Normal 43 5 2 3 3" xfId="9698"/>
    <cellStyle name="Normal 43 5 2 4" xfId="5029"/>
    <cellStyle name="Normal 43 5 2 4 2" xfId="10519"/>
    <cellStyle name="Normal 43 5 2 5" xfId="8153"/>
    <cellStyle name="Normal 43 5 3" xfId="2981"/>
    <cellStyle name="Normal 43 5 3 2" xfId="5447"/>
    <cellStyle name="Normal 43 5 3 2 2" xfId="10937"/>
    <cellStyle name="Normal 43 5 3 3" xfId="8471"/>
    <cellStyle name="Normal 43 5 4" xfId="3804"/>
    <cellStyle name="Normal 43 5 4 2" xfId="6270"/>
    <cellStyle name="Normal 43 5 4 2 2" xfId="11760"/>
    <cellStyle name="Normal 43 5 4 3" xfId="9294"/>
    <cellStyle name="Normal 43 5 5" xfId="4625"/>
    <cellStyle name="Normal 43 5 5 2" xfId="10115"/>
    <cellStyle name="Normal 43 5 6" xfId="8152"/>
    <cellStyle name="Normal 43 6" xfId="2436"/>
    <cellStyle name="Normal 43 6 2" xfId="3315"/>
    <cellStyle name="Normal 43 6 2 2" xfId="5781"/>
    <cellStyle name="Normal 43 6 2 2 2" xfId="11271"/>
    <cellStyle name="Normal 43 6 2 3" xfId="8805"/>
    <cellStyle name="Normal 43 6 3" xfId="4138"/>
    <cellStyle name="Normal 43 6 3 2" xfId="6604"/>
    <cellStyle name="Normal 43 6 3 2 2" xfId="12094"/>
    <cellStyle name="Normal 43 6 3 3" xfId="9628"/>
    <cellStyle name="Normal 43 6 4" xfId="4959"/>
    <cellStyle name="Normal 43 6 4 2" xfId="10449"/>
    <cellStyle name="Normal 43 6 5" xfId="8154"/>
    <cellStyle name="Normal 43 7" xfId="2911"/>
    <cellStyle name="Normal 43 7 2" xfId="5377"/>
    <cellStyle name="Normal 43 7 2 2" xfId="10867"/>
    <cellStyle name="Normal 43 7 3" xfId="8401"/>
    <cellStyle name="Normal 43 8" xfId="3734"/>
    <cellStyle name="Normal 43 8 2" xfId="6200"/>
    <cellStyle name="Normal 43 8 2 2" xfId="11690"/>
    <cellStyle name="Normal 43 8 3" xfId="9224"/>
    <cellStyle name="Normal 43 9" xfId="4555"/>
    <cellStyle name="Normal 43 9 2" xfId="10045"/>
    <cellStyle name="Normal 43_Plan3" xfId="7033"/>
    <cellStyle name="Normal 44" xfId="471"/>
    <cellStyle name="Normal 44 2" xfId="2437"/>
    <cellStyle name="Normal 45" xfId="2438"/>
    <cellStyle name="Normal 45 10" xfId="8155"/>
    <cellStyle name="Normal 45 2" xfId="2439"/>
    <cellStyle name="Normal 45 2 2" xfId="2440"/>
    <cellStyle name="Normal 45 2 2 2" xfId="2441"/>
    <cellStyle name="Normal 45 2 2 2 2" xfId="3558"/>
    <cellStyle name="Normal 45 2 2 2 2 2" xfId="6024"/>
    <cellStyle name="Normal 45 2 2 2 2 2 2" xfId="11514"/>
    <cellStyle name="Normal 45 2 2 2 2 3" xfId="9048"/>
    <cellStyle name="Normal 45 2 2 2 3" xfId="4381"/>
    <cellStyle name="Normal 45 2 2 2 3 2" xfId="6847"/>
    <cellStyle name="Normal 45 2 2 2 3 2 2" xfId="12337"/>
    <cellStyle name="Normal 45 2 2 2 3 3" xfId="9871"/>
    <cellStyle name="Normal 45 2 2 2 4" xfId="5202"/>
    <cellStyle name="Normal 45 2 2 2 4 2" xfId="10692"/>
    <cellStyle name="Normal 45 2 2 2 5" xfId="8158"/>
    <cellStyle name="Normal 45 2 2 3" xfId="3154"/>
    <cellStyle name="Normal 45 2 2 3 2" xfId="5620"/>
    <cellStyle name="Normal 45 2 2 3 2 2" xfId="11110"/>
    <cellStyle name="Normal 45 2 2 3 3" xfId="8644"/>
    <cellStyle name="Normal 45 2 2 4" xfId="3977"/>
    <cellStyle name="Normal 45 2 2 4 2" xfId="6443"/>
    <cellStyle name="Normal 45 2 2 4 2 2" xfId="11933"/>
    <cellStyle name="Normal 45 2 2 4 3" xfId="9467"/>
    <cellStyle name="Normal 45 2 2 5" xfId="4798"/>
    <cellStyle name="Normal 45 2 2 5 2" xfId="10288"/>
    <cellStyle name="Normal 45 2 2 6" xfId="8157"/>
    <cellStyle name="Normal 45 2 2_Plan3" xfId="7239"/>
    <cellStyle name="Normal 45 2 3" xfId="2442"/>
    <cellStyle name="Normal 45 2 3 2" xfId="2443"/>
    <cellStyle name="Normal 45 2 3 2 2" xfId="3629"/>
    <cellStyle name="Normal 45 2 3 2 2 2" xfId="6095"/>
    <cellStyle name="Normal 45 2 3 2 2 2 2" xfId="11585"/>
    <cellStyle name="Normal 45 2 3 2 2 3" xfId="9119"/>
    <cellStyle name="Normal 45 2 3 2 3" xfId="4452"/>
    <cellStyle name="Normal 45 2 3 2 3 2" xfId="6918"/>
    <cellStyle name="Normal 45 2 3 2 3 2 2" xfId="12408"/>
    <cellStyle name="Normal 45 2 3 2 3 3" xfId="9942"/>
    <cellStyle name="Normal 45 2 3 2 4" xfId="5273"/>
    <cellStyle name="Normal 45 2 3 2 4 2" xfId="10763"/>
    <cellStyle name="Normal 45 2 3 2 5" xfId="8160"/>
    <cellStyle name="Normal 45 2 3 3" xfId="3225"/>
    <cellStyle name="Normal 45 2 3 3 2" xfId="5691"/>
    <cellStyle name="Normal 45 2 3 3 2 2" xfId="11181"/>
    <cellStyle name="Normal 45 2 3 3 3" xfId="8715"/>
    <cellStyle name="Normal 45 2 3 4" xfId="4048"/>
    <cellStyle name="Normal 45 2 3 4 2" xfId="6514"/>
    <cellStyle name="Normal 45 2 3 4 2 2" xfId="12004"/>
    <cellStyle name="Normal 45 2 3 4 3" xfId="9538"/>
    <cellStyle name="Normal 45 2 3 5" xfId="4869"/>
    <cellStyle name="Normal 45 2 3 5 2" xfId="10359"/>
    <cellStyle name="Normal 45 2 3 6" xfId="8159"/>
    <cellStyle name="Normal 45 2 3_Plan3" xfId="6999"/>
    <cellStyle name="Normal 45 2 4" xfId="2444"/>
    <cellStyle name="Normal 45 2 4 2" xfId="2445"/>
    <cellStyle name="Normal 45 2 4 2 2" xfId="3661"/>
    <cellStyle name="Normal 45 2 4 2 2 2" xfId="6127"/>
    <cellStyle name="Normal 45 2 4 2 2 2 2" xfId="11617"/>
    <cellStyle name="Normal 45 2 4 2 2 3" xfId="9151"/>
    <cellStyle name="Normal 45 2 4 2 3" xfId="4484"/>
    <cellStyle name="Normal 45 2 4 2 3 2" xfId="6950"/>
    <cellStyle name="Normal 45 2 4 2 3 2 2" xfId="12440"/>
    <cellStyle name="Normal 45 2 4 2 3 3" xfId="9974"/>
    <cellStyle name="Normal 45 2 4 2 4" xfId="5305"/>
    <cellStyle name="Normal 45 2 4 2 4 2" xfId="10795"/>
    <cellStyle name="Normal 45 2 4 2 5" xfId="8162"/>
    <cellStyle name="Normal 45 2 4 3" xfId="3257"/>
    <cellStyle name="Normal 45 2 4 3 2" xfId="5723"/>
    <cellStyle name="Normal 45 2 4 3 2 2" xfId="11213"/>
    <cellStyle name="Normal 45 2 4 3 3" xfId="8747"/>
    <cellStyle name="Normal 45 2 4 4" xfId="4080"/>
    <cellStyle name="Normal 45 2 4 4 2" xfId="6546"/>
    <cellStyle name="Normal 45 2 4 4 2 2" xfId="12036"/>
    <cellStyle name="Normal 45 2 4 4 3" xfId="9570"/>
    <cellStyle name="Normal 45 2 4 5" xfId="4901"/>
    <cellStyle name="Normal 45 2 4 5 2" xfId="10391"/>
    <cellStyle name="Normal 45 2 4 6" xfId="8161"/>
    <cellStyle name="Normal 45 2 5" xfId="2446"/>
    <cellStyle name="Normal 45 2 5 2" xfId="3361"/>
    <cellStyle name="Normal 45 2 5 2 2" xfId="5827"/>
    <cellStyle name="Normal 45 2 5 2 2 2" xfId="11317"/>
    <cellStyle name="Normal 45 2 5 2 3" xfId="8851"/>
    <cellStyle name="Normal 45 2 5 3" xfId="4184"/>
    <cellStyle name="Normal 45 2 5 3 2" xfId="6650"/>
    <cellStyle name="Normal 45 2 5 3 2 2" xfId="12140"/>
    <cellStyle name="Normal 45 2 5 3 3" xfId="9674"/>
    <cellStyle name="Normal 45 2 5 4" xfId="5005"/>
    <cellStyle name="Normal 45 2 5 4 2" xfId="10495"/>
    <cellStyle name="Normal 45 2 5 5" xfId="8163"/>
    <cellStyle name="Normal 45 2 6" xfId="2957"/>
    <cellStyle name="Normal 45 2 6 2" xfId="5423"/>
    <cellStyle name="Normal 45 2 6 2 2" xfId="10913"/>
    <cellStyle name="Normal 45 2 6 3" xfId="8447"/>
    <cellStyle name="Normal 45 2 7" xfId="3780"/>
    <cellStyle name="Normal 45 2 7 2" xfId="6246"/>
    <cellStyle name="Normal 45 2 7 2 2" xfId="11736"/>
    <cellStyle name="Normal 45 2 7 3" xfId="9270"/>
    <cellStyle name="Normal 45 2 8" xfId="4601"/>
    <cellStyle name="Normal 45 2 8 2" xfId="10091"/>
    <cellStyle name="Normal 45 2 9" xfId="8156"/>
    <cellStyle name="Normal 45 2_Plan3" xfId="7002"/>
    <cellStyle name="Normal 45 3" xfId="2447"/>
    <cellStyle name="Normal 45 3 2" xfId="2448"/>
    <cellStyle name="Normal 45 3 2 2" xfId="3514"/>
    <cellStyle name="Normal 45 3 2 2 2" xfId="5980"/>
    <cellStyle name="Normal 45 3 2 2 2 2" xfId="11470"/>
    <cellStyle name="Normal 45 3 2 2 3" xfId="9004"/>
    <cellStyle name="Normal 45 3 2 3" xfId="4337"/>
    <cellStyle name="Normal 45 3 2 3 2" xfId="6803"/>
    <cellStyle name="Normal 45 3 2 3 2 2" xfId="12293"/>
    <cellStyle name="Normal 45 3 2 3 3" xfId="9827"/>
    <cellStyle name="Normal 45 3 2 4" xfId="5158"/>
    <cellStyle name="Normal 45 3 2 4 2" xfId="10648"/>
    <cellStyle name="Normal 45 3 2 5" xfId="8165"/>
    <cellStyle name="Normal 45 3 3" xfId="3110"/>
    <cellStyle name="Normal 45 3 3 2" xfId="5576"/>
    <cellStyle name="Normal 45 3 3 2 2" xfId="11066"/>
    <cellStyle name="Normal 45 3 3 3" xfId="8600"/>
    <cellStyle name="Normal 45 3 4" xfId="3933"/>
    <cellStyle name="Normal 45 3 4 2" xfId="6399"/>
    <cellStyle name="Normal 45 3 4 2 2" xfId="11889"/>
    <cellStyle name="Normal 45 3 4 3" xfId="9423"/>
    <cellStyle name="Normal 45 3 5" xfId="4754"/>
    <cellStyle name="Normal 45 3 5 2" xfId="10244"/>
    <cellStyle name="Normal 45 3 6" xfId="8164"/>
    <cellStyle name="Normal 45 3_Plan3" xfId="7121"/>
    <cellStyle name="Normal 45 4" xfId="2449"/>
    <cellStyle name="Normal 45 4 2" xfId="2450"/>
    <cellStyle name="Normal 45 4 2 2" xfId="3585"/>
    <cellStyle name="Normal 45 4 2 2 2" xfId="6051"/>
    <cellStyle name="Normal 45 4 2 2 2 2" xfId="11541"/>
    <cellStyle name="Normal 45 4 2 2 3" xfId="9075"/>
    <cellStyle name="Normal 45 4 2 3" xfId="4408"/>
    <cellStyle name="Normal 45 4 2 3 2" xfId="6874"/>
    <cellStyle name="Normal 45 4 2 3 2 2" xfId="12364"/>
    <cellStyle name="Normal 45 4 2 3 3" xfId="9898"/>
    <cellStyle name="Normal 45 4 2 4" xfId="5229"/>
    <cellStyle name="Normal 45 4 2 4 2" xfId="10719"/>
    <cellStyle name="Normal 45 4 2 5" xfId="8167"/>
    <cellStyle name="Normal 45 4 3" xfId="3181"/>
    <cellStyle name="Normal 45 4 3 2" xfId="5647"/>
    <cellStyle name="Normal 45 4 3 2 2" xfId="11137"/>
    <cellStyle name="Normal 45 4 3 3" xfId="8671"/>
    <cellStyle name="Normal 45 4 4" xfId="4004"/>
    <cellStyle name="Normal 45 4 4 2" xfId="6470"/>
    <cellStyle name="Normal 45 4 4 2 2" xfId="11960"/>
    <cellStyle name="Normal 45 4 4 3" xfId="9494"/>
    <cellStyle name="Normal 45 4 5" xfId="4825"/>
    <cellStyle name="Normal 45 4 5 2" xfId="10315"/>
    <cellStyle name="Normal 45 4 6" xfId="8166"/>
    <cellStyle name="Normal 45 4_Plan3" xfId="7120"/>
    <cellStyle name="Normal 45 5" xfId="2451"/>
    <cellStyle name="Normal 45 5 2" xfId="2452"/>
    <cellStyle name="Normal 45 5 2 2" xfId="3386"/>
    <cellStyle name="Normal 45 5 2 2 2" xfId="5852"/>
    <cellStyle name="Normal 45 5 2 2 2 2" xfId="11342"/>
    <cellStyle name="Normal 45 5 2 2 3" xfId="8876"/>
    <cellStyle name="Normal 45 5 2 3" xfId="4209"/>
    <cellStyle name="Normal 45 5 2 3 2" xfId="6675"/>
    <cellStyle name="Normal 45 5 2 3 2 2" xfId="12165"/>
    <cellStyle name="Normal 45 5 2 3 3" xfId="9699"/>
    <cellStyle name="Normal 45 5 2 4" xfId="5030"/>
    <cellStyle name="Normal 45 5 2 4 2" xfId="10520"/>
    <cellStyle name="Normal 45 5 2 5" xfId="8169"/>
    <cellStyle name="Normal 45 5 3" xfId="2982"/>
    <cellStyle name="Normal 45 5 3 2" xfId="5448"/>
    <cellStyle name="Normal 45 5 3 2 2" xfId="10938"/>
    <cellStyle name="Normal 45 5 3 3" xfId="8472"/>
    <cellStyle name="Normal 45 5 4" xfId="3805"/>
    <cellStyle name="Normal 45 5 4 2" xfId="6271"/>
    <cellStyle name="Normal 45 5 4 2 2" xfId="11761"/>
    <cellStyle name="Normal 45 5 4 3" xfId="9295"/>
    <cellStyle name="Normal 45 5 5" xfId="4626"/>
    <cellStyle name="Normal 45 5 5 2" xfId="10116"/>
    <cellStyle name="Normal 45 5 6" xfId="8168"/>
    <cellStyle name="Normal 45 6" xfId="2453"/>
    <cellStyle name="Normal 45 6 2" xfId="3316"/>
    <cellStyle name="Normal 45 6 2 2" xfId="5782"/>
    <cellStyle name="Normal 45 6 2 2 2" xfId="11272"/>
    <cellStyle name="Normal 45 6 2 3" xfId="8806"/>
    <cellStyle name="Normal 45 6 3" xfId="4139"/>
    <cellStyle name="Normal 45 6 3 2" xfId="6605"/>
    <cellStyle name="Normal 45 6 3 2 2" xfId="12095"/>
    <cellStyle name="Normal 45 6 3 3" xfId="9629"/>
    <cellStyle name="Normal 45 6 4" xfId="4960"/>
    <cellStyle name="Normal 45 6 4 2" xfId="10450"/>
    <cellStyle name="Normal 45 6 5" xfId="8170"/>
    <cellStyle name="Normal 45 7" xfId="2912"/>
    <cellStyle name="Normal 45 7 2" xfId="5378"/>
    <cellStyle name="Normal 45 7 2 2" xfId="10868"/>
    <cellStyle name="Normal 45 7 3" xfId="8402"/>
    <cellStyle name="Normal 45 8" xfId="3735"/>
    <cellStyle name="Normal 45 8 2" xfId="6201"/>
    <cellStyle name="Normal 45 8 2 2" xfId="11691"/>
    <cellStyle name="Normal 45 8 3" xfId="9225"/>
    <cellStyle name="Normal 45 9" xfId="4556"/>
    <cellStyle name="Normal 45 9 2" xfId="10046"/>
    <cellStyle name="Normal 45_Plan3" xfId="7007"/>
    <cellStyle name="Normal 46" xfId="2454"/>
    <cellStyle name="Normal 46 10" xfId="8171"/>
    <cellStyle name="Normal 46 2" xfId="2455"/>
    <cellStyle name="Normal 46 2 2" xfId="2456"/>
    <cellStyle name="Normal 46 2 2 2" xfId="2457"/>
    <cellStyle name="Normal 46 2 2 2 2" xfId="3555"/>
    <cellStyle name="Normal 46 2 2 2 2 2" xfId="6021"/>
    <cellStyle name="Normal 46 2 2 2 2 2 2" xfId="11511"/>
    <cellStyle name="Normal 46 2 2 2 2 3" xfId="9045"/>
    <cellStyle name="Normal 46 2 2 2 3" xfId="4378"/>
    <cellStyle name="Normal 46 2 2 2 3 2" xfId="6844"/>
    <cellStyle name="Normal 46 2 2 2 3 2 2" xfId="12334"/>
    <cellStyle name="Normal 46 2 2 2 3 3" xfId="9868"/>
    <cellStyle name="Normal 46 2 2 2 4" xfId="5199"/>
    <cellStyle name="Normal 46 2 2 2 4 2" xfId="10689"/>
    <cellStyle name="Normal 46 2 2 2 5" xfId="8174"/>
    <cellStyle name="Normal 46 2 2 3" xfId="3151"/>
    <cellStyle name="Normal 46 2 2 3 2" xfId="5617"/>
    <cellStyle name="Normal 46 2 2 3 2 2" xfId="11107"/>
    <cellStyle name="Normal 46 2 2 3 3" xfId="8641"/>
    <cellStyle name="Normal 46 2 2 4" xfId="3974"/>
    <cellStyle name="Normal 46 2 2 4 2" xfId="6440"/>
    <cellStyle name="Normal 46 2 2 4 2 2" xfId="11930"/>
    <cellStyle name="Normal 46 2 2 4 3" xfId="9464"/>
    <cellStyle name="Normal 46 2 2 5" xfId="4795"/>
    <cellStyle name="Normal 46 2 2 5 2" xfId="10285"/>
    <cellStyle name="Normal 46 2 2 6" xfId="8173"/>
    <cellStyle name="Normal 46 2 2_Plan3" xfId="7117"/>
    <cellStyle name="Normal 46 2 3" xfId="2458"/>
    <cellStyle name="Normal 46 2 3 2" xfId="2459"/>
    <cellStyle name="Normal 46 2 3 2 2" xfId="3626"/>
    <cellStyle name="Normal 46 2 3 2 2 2" xfId="6092"/>
    <cellStyle name="Normal 46 2 3 2 2 2 2" xfId="11582"/>
    <cellStyle name="Normal 46 2 3 2 2 3" xfId="9116"/>
    <cellStyle name="Normal 46 2 3 2 3" xfId="4449"/>
    <cellStyle name="Normal 46 2 3 2 3 2" xfId="6915"/>
    <cellStyle name="Normal 46 2 3 2 3 2 2" xfId="12405"/>
    <cellStyle name="Normal 46 2 3 2 3 3" xfId="9939"/>
    <cellStyle name="Normal 46 2 3 2 4" xfId="5270"/>
    <cellStyle name="Normal 46 2 3 2 4 2" xfId="10760"/>
    <cellStyle name="Normal 46 2 3 2 5" xfId="8176"/>
    <cellStyle name="Normal 46 2 3 3" xfId="3222"/>
    <cellStyle name="Normal 46 2 3 3 2" xfId="5688"/>
    <cellStyle name="Normal 46 2 3 3 2 2" xfId="11178"/>
    <cellStyle name="Normal 46 2 3 3 3" xfId="8712"/>
    <cellStyle name="Normal 46 2 3 4" xfId="4045"/>
    <cellStyle name="Normal 46 2 3 4 2" xfId="6511"/>
    <cellStyle name="Normal 46 2 3 4 2 2" xfId="12001"/>
    <cellStyle name="Normal 46 2 3 4 3" xfId="9535"/>
    <cellStyle name="Normal 46 2 3 5" xfId="4866"/>
    <cellStyle name="Normal 46 2 3 5 2" xfId="10356"/>
    <cellStyle name="Normal 46 2 3 6" xfId="8175"/>
    <cellStyle name="Normal 46 2 3_Plan3" xfId="7237"/>
    <cellStyle name="Normal 46 2 4" xfId="2460"/>
    <cellStyle name="Normal 46 2 4 2" xfId="2461"/>
    <cellStyle name="Normal 46 2 4 2 2" xfId="3658"/>
    <cellStyle name="Normal 46 2 4 2 2 2" xfId="6124"/>
    <cellStyle name="Normal 46 2 4 2 2 2 2" xfId="11614"/>
    <cellStyle name="Normal 46 2 4 2 2 3" xfId="9148"/>
    <cellStyle name="Normal 46 2 4 2 3" xfId="4481"/>
    <cellStyle name="Normal 46 2 4 2 3 2" xfId="6947"/>
    <cellStyle name="Normal 46 2 4 2 3 2 2" xfId="12437"/>
    <cellStyle name="Normal 46 2 4 2 3 3" xfId="9971"/>
    <cellStyle name="Normal 46 2 4 2 4" xfId="5302"/>
    <cellStyle name="Normal 46 2 4 2 4 2" xfId="10792"/>
    <cellStyle name="Normal 46 2 4 2 5" xfId="8178"/>
    <cellStyle name="Normal 46 2 4 3" xfId="3254"/>
    <cellStyle name="Normal 46 2 4 3 2" xfId="5720"/>
    <cellStyle name="Normal 46 2 4 3 2 2" xfId="11210"/>
    <cellStyle name="Normal 46 2 4 3 3" xfId="8744"/>
    <cellStyle name="Normal 46 2 4 4" xfId="4077"/>
    <cellStyle name="Normal 46 2 4 4 2" xfId="6543"/>
    <cellStyle name="Normal 46 2 4 4 2 2" xfId="12033"/>
    <cellStyle name="Normal 46 2 4 4 3" xfId="9567"/>
    <cellStyle name="Normal 46 2 4 5" xfId="4898"/>
    <cellStyle name="Normal 46 2 4 5 2" xfId="10388"/>
    <cellStyle name="Normal 46 2 4 6" xfId="8177"/>
    <cellStyle name="Normal 46 2 5" xfId="2462"/>
    <cellStyle name="Normal 46 2 5 2" xfId="3358"/>
    <cellStyle name="Normal 46 2 5 2 2" xfId="5824"/>
    <cellStyle name="Normal 46 2 5 2 2 2" xfId="11314"/>
    <cellStyle name="Normal 46 2 5 2 3" xfId="8848"/>
    <cellStyle name="Normal 46 2 5 3" xfId="4181"/>
    <cellStyle name="Normal 46 2 5 3 2" xfId="6647"/>
    <cellStyle name="Normal 46 2 5 3 2 2" xfId="12137"/>
    <cellStyle name="Normal 46 2 5 3 3" xfId="9671"/>
    <cellStyle name="Normal 46 2 5 4" xfId="5002"/>
    <cellStyle name="Normal 46 2 5 4 2" xfId="10492"/>
    <cellStyle name="Normal 46 2 5 5" xfId="8179"/>
    <cellStyle name="Normal 46 2 6" xfId="2954"/>
    <cellStyle name="Normal 46 2 6 2" xfId="5420"/>
    <cellStyle name="Normal 46 2 6 2 2" xfId="10910"/>
    <cellStyle name="Normal 46 2 6 3" xfId="8444"/>
    <cellStyle name="Normal 46 2 7" xfId="3777"/>
    <cellStyle name="Normal 46 2 7 2" xfId="6243"/>
    <cellStyle name="Normal 46 2 7 2 2" xfId="11733"/>
    <cellStyle name="Normal 46 2 7 3" xfId="9267"/>
    <cellStyle name="Normal 46 2 8" xfId="4598"/>
    <cellStyle name="Normal 46 2 8 2" xfId="10088"/>
    <cellStyle name="Normal 46 2 9" xfId="8172"/>
    <cellStyle name="Normal 46 2_Plan3" xfId="7118"/>
    <cellStyle name="Normal 46 3" xfId="2463"/>
    <cellStyle name="Normal 46 3 2" xfId="2464"/>
    <cellStyle name="Normal 46 3 2 2" xfId="3511"/>
    <cellStyle name="Normal 46 3 2 2 2" xfId="5977"/>
    <cellStyle name="Normal 46 3 2 2 2 2" xfId="11467"/>
    <cellStyle name="Normal 46 3 2 2 3" xfId="9001"/>
    <cellStyle name="Normal 46 3 2 3" xfId="4334"/>
    <cellStyle name="Normal 46 3 2 3 2" xfId="6800"/>
    <cellStyle name="Normal 46 3 2 3 2 2" xfId="12290"/>
    <cellStyle name="Normal 46 3 2 3 3" xfId="9824"/>
    <cellStyle name="Normal 46 3 2 4" xfId="5155"/>
    <cellStyle name="Normal 46 3 2 4 2" xfId="10645"/>
    <cellStyle name="Normal 46 3 2 5" xfId="8181"/>
    <cellStyle name="Normal 46 3 3" xfId="3107"/>
    <cellStyle name="Normal 46 3 3 2" xfId="5573"/>
    <cellStyle name="Normal 46 3 3 2 2" xfId="11063"/>
    <cellStyle name="Normal 46 3 3 3" xfId="8597"/>
    <cellStyle name="Normal 46 3 4" xfId="3930"/>
    <cellStyle name="Normal 46 3 4 2" xfId="6396"/>
    <cellStyle name="Normal 46 3 4 2 2" xfId="11886"/>
    <cellStyle name="Normal 46 3 4 3" xfId="9420"/>
    <cellStyle name="Normal 46 3 5" xfId="4751"/>
    <cellStyle name="Normal 46 3 5 2" xfId="10241"/>
    <cellStyle name="Normal 46 3 6" xfId="8180"/>
    <cellStyle name="Normal 46 3_Plan3" xfId="7116"/>
    <cellStyle name="Normal 46 4" xfId="2465"/>
    <cellStyle name="Normal 46 4 2" xfId="2466"/>
    <cellStyle name="Normal 46 4 2 2" xfId="3582"/>
    <cellStyle name="Normal 46 4 2 2 2" xfId="6048"/>
    <cellStyle name="Normal 46 4 2 2 2 2" xfId="11538"/>
    <cellStyle name="Normal 46 4 2 2 3" xfId="9072"/>
    <cellStyle name="Normal 46 4 2 3" xfId="4405"/>
    <cellStyle name="Normal 46 4 2 3 2" xfId="6871"/>
    <cellStyle name="Normal 46 4 2 3 2 2" xfId="12361"/>
    <cellStyle name="Normal 46 4 2 3 3" xfId="9895"/>
    <cellStyle name="Normal 46 4 2 4" xfId="5226"/>
    <cellStyle name="Normal 46 4 2 4 2" xfId="10716"/>
    <cellStyle name="Normal 46 4 2 5" xfId="8183"/>
    <cellStyle name="Normal 46 4 3" xfId="3178"/>
    <cellStyle name="Normal 46 4 3 2" xfId="5644"/>
    <cellStyle name="Normal 46 4 3 2 2" xfId="11134"/>
    <cellStyle name="Normal 46 4 3 3" xfId="8668"/>
    <cellStyle name="Normal 46 4 4" xfId="4001"/>
    <cellStyle name="Normal 46 4 4 2" xfId="6467"/>
    <cellStyle name="Normal 46 4 4 2 2" xfId="11957"/>
    <cellStyle name="Normal 46 4 4 3" xfId="9491"/>
    <cellStyle name="Normal 46 4 5" xfId="4822"/>
    <cellStyle name="Normal 46 4 5 2" xfId="10312"/>
    <cellStyle name="Normal 46 4 6" xfId="8182"/>
    <cellStyle name="Normal 46 4_Plan3" xfId="7115"/>
    <cellStyle name="Normal 46 5" xfId="2467"/>
    <cellStyle name="Normal 46 5 2" xfId="2468"/>
    <cellStyle name="Normal 46 5 2 2" xfId="3370"/>
    <cellStyle name="Normal 46 5 2 2 2" xfId="5836"/>
    <cellStyle name="Normal 46 5 2 2 2 2" xfId="11326"/>
    <cellStyle name="Normal 46 5 2 2 3" xfId="8860"/>
    <cellStyle name="Normal 46 5 2 3" xfId="4193"/>
    <cellStyle name="Normal 46 5 2 3 2" xfId="6659"/>
    <cellStyle name="Normal 46 5 2 3 2 2" xfId="12149"/>
    <cellStyle name="Normal 46 5 2 3 3" xfId="9683"/>
    <cellStyle name="Normal 46 5 2 4" xfId="5014"/>
    <cellStyle name="Normal 46 5 2 4 2" xfId="10504"/>
    <cellStyle name="Normal 46 5 2 5" xfId="8185"/>
    <cellStyle name="Normal 46 5 3" xfId="2966"/>
    <cellStyle name="Normal 46 5 3 2" xfId="5432"/>
    <cellStyle name="Normal 46 5 3 2 2" xfId="10922"/>
    <cellStyle name="Normal 46 5 3 3" xfId="8456"/>
    <cellStyle name="Normal 46 5 4" xfId="3789"/>
    <cellStyle name="Normal 46 5 4 2" xfId="6255"/>
    <cellStyle name="Normal 46 5 4 2 2" xfId="11745"/>
    <cellStyle name="Normal 46 5 4 3" xfId="9279"/>
    <cellStyle name="Normal 46 5 5" xfId="4610"/>
    <cellStyle name="Normal 46 5 5 2" xfId="10100"/>
    <cellStyle name="Normal 46 5 6" xfId="8184"/>
    <cellStyle name="Normal 46 6" xfId="2469"/>
    <cellStyle name="Normal 46 6 2" xfId="3313"/>
    <cellStyle name="Normal 46 6 2 2" xfId="5779"/>
    <cellStyle name="Normal 46 6 2 2 2" xfId="11269"/>
    <cellStyle name="Normal 46 6 2 3" xfId="8803"/>
    <cellStyle name="Normal 46 6 3" xfId="4136"/>
    <cellStyle name="Normal 46 6 3 2" xfId="6602"/>
    <cellStyle name="Normal 46 6 3 2 2" xfId="12092"/>
    <cellStyle name="Normal 46 6 3 3" xfId="9626"/>
    <cellStyle name="Normal 46 6 4" xfId="4957"/>
    <cellStyle name="Normal 46 6 4 2" xfId="10447"/>
    <cellStyle name="Normal 46 6 5" xfId="8186"/>
    <cellStyle name="Normal 46 7" xfId="2909"/>
    <cellStyle name="Normal 46 7 2" xfId="5375"/>
    <cellStyle name="Normal 46 7 2 2" xfId="10865"/>
    <cellStyle name="Normal 46 7 3" xfId="8399"/>
    <cellStyle name="Normal 46 8" xfId="3732"/>
    <cellStyle name="Normal 46 8 2" xfId="6198"/>
    <cellStyle name="Normal 46 8 2 2" xfId="11688"/>
    <cellStyle name="Normal 46 8 3" xfId="9222"/>
    <cellStyle name="Normal 46 9" xfId="4553"/>
    <cellStyle name="Normal 46 9 2" xfId="10043"/>
    <cellStyle name="Normal 46_Plan3" xfId="7119"/>
    <cellStyle name="Normal 47" xfId="1273"/>
    <cellStyle name="Normal 47 2" xfId="1275"/>
    <cellStyle name="Normal 47 2 2" xfId="6988"/>
    <cellStyle name="Normal 47 3" xfId="2470"/>
    <cellStyle name="Normal 47 4" xfId="2471"/>
    <cellStyle name="Normal 47 5" xfId="6979"/>
    <cellStyle name="Normal 47_Plan3" xfId="7113"/>
    <cellStyle name="Normal 48" xfId="1289"/>
    <cellStyle name="Normal 48 2" xfId="6989"/>
    <cellStyle name="Normal 48 3" xfId="6980"/>
    <cellStyle name="Normal 48_Plan3" xfId="7236"/>
    <cellStyle name="Normal 49" xfId="1282"/>
    <cellStyle name="Normal 49 2" xfId="2472"/>
    <cellStyle name="Normal 49 2 2" xfId="6990"/>
    <cellStyle name="Normal 49 3" xfId="6981"/>
    <cellStyle name="Normal 49_Plan3" xfId="7114"/>
    <cellStyle name="Normal 5" xfId="472"/>
    <cellStyle name="Normal 5 2" xfId="473"/>
    <cellStyle name="Normal 5 2 2" xfId="2821"/>
    <cellStyle name="Normal 5 2 3" xfId="2474"/>
    <cellStyle name="Normal 5 2 4" xfId="12694"/>
    <cellStyle name="Normal 5 2 5" xfId="12695"/>
    <cellStyle name="Normal 5 2 5 2" xfId="12696"/>
    <cellStyle name="Normal 5 3" xfId="474"/>
    <cellStyle name="Normal 5 3 2" xfId="2473"/>
    <cellStyle name="Normal 5 3 3" xfId="12778"/>
    <cellStyle name="Normal 5 4" xfId="475"/>
    <cellStyle name="Normal 5 5" xfId="996"/>
    <cellStyle name="Normal 50" xfId="2475"/>
    <cellStyle name="Normal 50 2" xfId="6991"/>
    <cellStyle name="Normal 50 3" xfId="6982"/>
    <cellStyle name="Normal 50_Plan3" xfId="7162"/>
    <cellStyle name="Normal 51" xfId="1274"/>
    <cellStyle name="Normal 52" xfId="2476"/>
    <cellStyle name="Normal 52 2" xfId="6983"/>
    <cellStyle name="Normal 53" xfId="2477"/>
    <cellStyle name="Normal 54" xfId="1285"/>
    <cellStyle name="Normal 54 2" xfId="6994"/>
    <cellStyle name="Normal 54 2 2" xfId="12469"/>
    <cellStyle name="Normal 55" xfId="1284"/>
    <cellStyle name="Normal 55 2" xfId="7169"/>
    <cellStyle name="Normal 55 2 2" xfId="12473"/>
    <cellStyle name="Normal 56" xfId="2478"/>
    <cellStyle name="Normal 56 2" xfId="3266"/>
    <cellStyle name="Normal 56 2 2" xfId="5732"/>
    <cellStyle name="Normal 56 2 2 2" xfId="11222"/>
    <cellStyle name="Normal 56 2 3" xfId="8756"/>
    <cellStyle name="Normal 56 3" xfId="4089"/>
    <cellStyle name="Normal 56 3 2" xfId="6555"/>
    <cellStyle name="Normal 56 3 2 2" xfId="12045"/>
    <cellStyle name="Normal 56 3 3" xfId="9579"/>
    <cellStyle name="Normal 56 4" xfId="4910"/>
    <cellStyle name="Normal 56 4 2" xfId="10400"/>
    <cellStyle name="Normal 56 5" xfId="8187"/>
    <cellStyle name="Normal 57" xfId="2479"/>
    <cellStyle name="Normal 57 2" xfId="3310"/>
    <cellStyle name="Normal 57 2 2" xfId="5776"/>
    <cellStyle name="Normal 57 2 2 2" xfId="11266"/>
    <cellStyle name="Normal 57 2 3" xfId="8800"/>
    <cellStyle name="Normal 57 3" xfId="4133"/>
    <cellStyle name="Normal 57 3 2" xfId="6599"/>
    <cellStyle name="Normal 57 3 2 2" xfId="12089"/>
    <cellStyle name="Normal 57 3 3" xfId="9623"/>
    <cellStyle name="Normal 57 4" xfId="4954"/>
    <cellStyle name="Normal 57 4 2" xfId="10444"/>
    <cellStyle name="Normal 57 5" xfId="8188"/>
    <cellStyle name="Normal 58" xfId="2480"/>
    <cellStyle name="Normal 58 2" xfId="3268"/>
    <cellStyle name="Normal 58 2 2" xfId="5734"/>
    <cellStyle name="Normal 58 2 2 2" xfId="11224"/>
    <cellStyle name="Normal 58 2 3" xfId="8758"/>
    <cellStyle name="Normal 58 3" xfId="4091"/>
    <cellStyle name="Normal 58 3 2" xfId="6557"/>
    <cellStyle name="Normal 58 3 2 2" xfId="12047"/>
    <cellStyle name="Normal 58 3 3" xfId="9581"/>
    <cellStyle name="Normal 58 4" xfId="4912"/>
    <cellStyle name="Normal 58 4 2" xfId="10402"/>
    <cellStyle name="Normal 58 5" xfId="8189"/>
    <cellStyle name="Normal 59" xfId="2481"/>
    <cellStyle name="Normal 59 2" xfId="3287"/>
    <cellStyle name="Normal 59 2 2" xfId="5753"/>
    <cellStyle name="Normal 59 2 2 2" xfId="11243"/>
    <cellStyle name="Normal 59 2 3" xfId="8777"/>
    <cellStyle name="Normal 59 3" xfId="4110"/>
    <cellStyle name="Normal 59 3 2" xfId="6576"/>
    <cellStyle name="Normal 59 3 2 2" xfId="12066"/>
    <cellStyle name="Normal 59 3 3" xfId="9600"/>
    <cellStyle name="Normal 59 4" xfId="4931"/>
    <cellStyle name="Normal 59 4 2" xfId="10421"/>
    <cellStyle name="Normal 59 5" xfId="8190"/>
    <cellStyle name="Normal 6" xfId="476"/>
    <cellStyle name="Normal 6 2" xfId="477"/>
    <cellStyle name="Normal 6 2 2" xfId="478"/>
    <cellStyle name="Normal 6 2 3" xfId="2483"/>
    <cellStyle name="Normal 6 2 4" xfId="12698"/>
    <cellStyle name="Normal 6 3" xfId="479"/>
    <cellStyle name="Normal 6 3 2" xfId="2822"/>
    <cellStyle name="Normal 6 3 2 2" xfId="12878"/>
    <cellStyle name="Normal 6 3 3" xfId="2484"/>
    <cellStyle name="Normal 6 3 4" xfId="12699"/>
    <cellStyle name="Normal 6 3 5" xfId="12885"/>
    <cellStyle name="Normal 6 4" xfId="2482"/>
    <cellStyle name="Normal 6 4 2" xfId="12700"/>
    <cellStyle name="Normal 6 5" xfId="997"/>
    <cellStyle name="Normal 6 5 2" xfId="12701"/>
    <cellStyle name="Normal 6 6" xfId="12697"/>
    <cellStyle name="Normal 6_Cópia de CEEP INDÍGENA DO PARANÁ  - LICITAÇÃO" xfId="480"/>
    <cellStyle name="Normal 60" xfId="2823"/>
    <cellStyle name="Normal 60 2" xfId="3670"/>
    <cellStyle name="Normal 60 2 2" xfId="6136"/>
    <cellStyle name="Normal 60 2 2 2" xfId="11626"/>
    <cellStyle name="Normal 60 2 3" xfId="9160"/>
    <cellStyle name="Normal 60 3" xfId="4493"/>
    <cellStyle name="Normal 60 3 2" xfId="6959"/>
    <cellStyle name="Normal 60 3 2 2" xfId="12449"/>
    <cellStyle name="Normal 60 3 3" xfId="9983"/>
    <cellStyle name="Normal 60 4" xfId="5314"/>
    <cellStyle name="Normal 60 4 2" xfId="10804"/>
    <cellStyle name="Normal 60 5" xfId="8347"/>
    <cellStyle name="Normal 61" xfId="1281"/>
    <cellStyle name="Normal 61 2" xfId="2865"/>
    <cellStyle name="Normal 62" xfId="2853"/>
    <cellStyle name="Normal 62 2" xfId="5331"/>
    <cellStyle name="Normal 62 2 2" xfId="10821"/>
    <cellStyle name="Normal 62 3" xfId="2864"/>
    <cellStyle name="Normal 62 3 2" xfId="8355"/>
    <cellStyle name="Normal 63" xfId="2854"/>
    <cellStyle name="Normal 63 2" xfId="6153"/>
    <cellStyle name="Normal 63 2 2" xfId="11643"/>
    <cellStyle name="Normal 63 3" xfId="3687"/>
    <cellStyle name="Normal 63 3 2" xfId="9177"/>
    <cellStyle name="Normal 64" xfId="2856"/>
    <cellStyle name="Normal 64 2" xfId="6195"/>
    <cellStyle name="Normal 64 2 2" xfId="11685"/>
    <cellStyle name="Normal 64 3" xfId="3729"/>
    <cellStyle name="Normal 64 3 2" xfId="9219"/>
    <cellStyle name="Normal 65" xfId="2855"/>
    <cellStyle name="Normal 65 2" xfId="6976"/>
    <cellStyle name="Normal 66" xfId="2857"/>
    <cellStyle name="Normal 66 2" xfId="6977"/>
    <cellStyle name="Normal 67" xfId="2858"/>
    <cellStyle name="Normal 68" xfId="2862"/>
    <cellStyle name="Normal 69" xfId="2863"/>
    <cellStyle name="Normal 69 2" xfId="7313"/>
    <cellStyle name="Normal 7" xfId="481"/>
    <cellStyle name="Normal 7 2" xfId="482"/>
    <cellStyle name="Normal 7 2 2" xfId="2824"/>
    <cellStyle name="Normal 7 2 3" xfId="2486"/>
    <cellStyle name="Normal 7 2 4" xfId="12702"/>
    <cellStyle name="Normal 7 3" xfId="2485"/>
    <cellStyle name="Normal 7 4" xfId="1000"/>
    <cellStyle name="Normal 7 5" xfId="12516"/>
    <cellStyle name="Normal 70" xfId="6978"/>
    <cellStyle name="Normal 70 2" xfId="7312"/>
    <cellStyle name="Normal 71" xfId="7318"/>
    <cellStyle name="Normal 72" xfId="7320"/>
    <cellStyle name="Normal 73" xfId="7316"/>
    <cellStyle name="Normal 74" xfId="7256"/>
    <cellStyle name="Normal 74 2" xfId="12476"/>
    <cellStyle name="Normal 75" xfId="7255"/>
    <cellStyle name="Normal 76" xfId="7309"/>
    <cellStyle name="Normal 77" xfId="7303"/>
    <cellStyle name="Normal 78" xfId="7308"/>
    <cellStyle name="Normal 79" xfId="7304"/>
    <cellStyle name="Normal 8" xfId="483"/>
    <cellStyle name="Normal 8 10" xfId="2487"/>
    <cellStyle name="Normal 8 11" xfId="12517"/>
    <cellStyle name="Normal 8 2" xfId="484"/>
    <cellStyle name="Normal 8 2 2" xfId="2488"/>
    <cellStyle name="Normal 8 2 3" xfId="12703"/>
    <cellStyle name="Normal 8 3" xfId="485"/>
    <cellStyle name="Normal 8 3 2" xfId="2489"/>
    <cellStyle name="Normal 8 4" xfId="2490"/>
    <cellStyle name="Normal 8 5" xfId="2491"/>
    <cellStyle name="Normal 8 6" xfId="2492"/>
    <cellStyle name="Normal 8 7" xfId="2493"/>
    <cellStyle name="Normal 8 8" xfId="2494"/>
    <cellStyle name="Normal 8 9" xfId="2825"/>
    <cellStyle name="Normal 80" xfId="7323"/>
    <cellStyle name="Normal 81" xfId="975"/>
    <cellStyle name="Normal 81 2" xfId="7435"/>
    <cellStyle name="Normal 82" xfId="2735"/>
    <cellStyle name="Normal 82 2" xfId="8323"/>
    <cellStyle name="Normal 83" xfId="7343"/>
    <cellStyle name="Normal 83 2" xfId="12486"/>
    <cellStyle name="Normal 84" xfId="7356"/>
    <cellStyle name="Normal 84 2" xfId="12489"/>
    <cellStyle name="Normal 85" xfId="7366"/>
    <cellStyle name="Normal 85 2" xfId="12490"/>
    <cellStyle name="Normal 86" xfId="7348"/>
    <cellStyle name="Normal 86 2" xfId="12487"/>
    <cellStyle name="Normal 87" xfId="7373"/>
    <cellStyle name="Normal 87 2" xfId="12491"/>
    <cellStyle name="Normal 88" xfId="7341"/>
    <cellStyle name="Normal 88 2" xfId="12485"/>
    <cellStyle name="Normal 89" xfId="2566"/>
    <cellStyle name="Normal 89 2" xfId="8191"/>
    <cellStyle name="Normal 9" xfId="486"/>
    <cellStyle name="Normal 9 2" xfId="487"/>
    <cellStyle name="Normal 9 2 2" xfId="2826"/>
    <cellStyle name="Normal 9 2 3" xfId="2496"/>
    <cellStyle name="Normal 9 2 4" xfId="12704"/>
    <cellStyle name="Normal 9 3" xfId="488"/>
    <cellStyle name="Normal 9 3 2" xfId="2497"/>
    <cellStyle name="Normal 9 3 3" xfId="12784"/>
    <cellStyle name="Normal 9 4" xfId="2498"/>
    <cellStyle name="Normal 9 5" xfId="2499"/>
    <cellStyle name="Normal 9 6" xfId="2500"/>
    <cellStyle name="Normal 9 7" xfId="2827"/>
    <cellStyle name="Normal 9 8" xfId="2495"/>
    <cellStyle name="Normal 9 9" xfId="12518"/>
    <cellStyle name="Normal 9_AQPNG_ORC_R01_2013_11_22(OBRA COMPLETA) 29112013-2" xfId="489"/>
    <cellStyle name="Normal 90" xfId="7333"/>
    <cellStyle name="Normal 90 2" xfId="12484"/>
    <cellStyle name="Normal 91" xfId="7353"/>
    <cellStyle name="Normal 91 2" xfId="12488"/>
    <cellStyle name="Normal 92" xfId="12493"/>
    <cellStyle name="Normal 93" xfId="12495"/>
    <cellStyle name="Normal 94" xfId="12497"/>
    <cellStyle name="Normal 95" xfId="12502"/>
    <cellStyle name="Normal 96" xfId="12882"/>
    <cellStyle name="Normal 97" xfId="12883"/>
    <cellStyle name="Normal 98" xfId="12887"/>
    <cellStyle name="Normal_pLANILHA DE BDI_MODELO v2_EXCEL" xfId="490"/>
    <cellStyle name="Normal_SEJU" xfId="491"/>
    <cellStyle name="Nota 2" xfId="492"/>
    <cellStyle name="Nota 2 2" xfId="493"/>
    <cellStyle name="Nota 2 2 2" xfId="494"/>
    <cellStyle name="Nota 2 2 2 2" xfId="881"/>
    <cellStyle name="Nota 2 2 3" xfId="880"/>
    <cellStyle name="Nota 2 2 3 2" xfId="2828"/>
    <cellStyle name="Nota 2 2 4" xfId="12824"/>
    <cellStyle name="Nota 2 2_CÁLCULO DE HORAS - tabela MARÇO 2014" xfId="495"/>
    <cellStyle name="Nota 2 3" xfId="496"/>
    <cellStyle name="Nota 2 3 2" xfId="497"/>
    <cellStyle name="Nota 2 3 2 2" xfId="883"/>
    <cellStyle name="Nota 2 3 2 2 2" xfId="11641"/>
    <cellStyle name="Nota 2 3 2 2 3" xfId="6151"/>
    <cellStyle name="Nota 2 3 2 3" xfId="3685"/>
    <cellStyle name="Nota 2 3 2 3 2" xfId="9175"/>
    <cellStyle name="Nota 2 3 3" xfId="882"/>
    <cellStyle name="Nota 2 3 3 2" xfId="6974"/>
    <cellStyle name="Nota 2 3 3 2 2" xfId="12464"/>
    <cellStyle name="Nota 2 3 3 3" xfId="9998"/>
    <cellStyle name="Nota 2 3 3 4" xfId="4508"/>
    <cellStyle name="Nota 2 3 4" xfId="5329"/>
    <cellStyle name="Nota 2 3 4 2" xfId="10819"/>
    <cellStyle name="Nota 2 3 5" xfId="2829"/>
    <cellStyle name="Nota 2 3 5 2" xfId="8348"/>
    <cellStyle name="Nota 2 3_CÁLCULO DE HORAS - tabela MARÇO 2014" xfId="498"/>
    <cellStyle name="Nota 2 4" xfId="499"/>
    <cellStyle name="Nota 2 4 2" xfId="884"/>
    <cellStyle name="Nota 2 5" xfId="879"/>
    <cellStyle name="Nota 2 5 2" xfId="1257"/>
    <cellStyle name="Nota 2 6" xfId="778"/>
    <cellStyle name="Nota 2 7" xfId="781"/>
    <cellStyle name="Nota 2 8" xfId="780"/>
    <cellStyle name="Nota 2 9" xfId="12705"/>
    <cellStyle name="Nota 2_AQPNG_ORC_R01_2013_11_22(OBRA COMPLETA) 29112013-2" xfId="500"/>
    <cellStyle name="Nota 3" xfId="501"/>
    <cellStyle name="Nota 3 2" xfId="502"/>
    <cellStyle name="Nota 3 2 2" xfId="886"/>
    <cellStyle name="Nota 3 2 3" xfId="12825"/>
    <cellStyle name="Nota 3 3" xfId="885"/>
    <cellStyle name="Nota 3 3 2" xfId="2830"/>
    <cellStyle name="Nota 3 4" xfId="12706"/>
    <cellStyle name="Nota 3_CÁLCULO DE HORAS - tabela MARÇO 2014" xfId="503"/>
    <cellStyle name="Nota 4" xfId="504"/>
    <cellStyle name="Nota 4 2" xfId="887"/>
    <cellStyle name="Nota 4 2 2" xfId="7291"/>
    <cellStyle name="Nota 5" xfId="505"/>
    <cellStyle name="Nota 5 2" xfId="888"/>
    <cellStyle name="Nota 6" xfId="506"/>
    <cellStyle name="Nota 6 2" xfId="507"/>
    <cellStyle name="Nota 6 2 2" xfId="890"/>
    <cellStyle name="Nota 6 3" xfId="889"/>
    <cellStyle name="Note" xfId="12707"/>
    <cellStyle name="Note 2" xfId="12826"/>
    <cellStyle name="Output" xfId="2501"/>
    <cellStyle name="Output 2" xfId="2502"/>
    <cellStyle name="Output 2 2" xfId="12827"/>
    <cellStyle name="Output 3" xfId="2503"/>
    <cellStyle name="Output 4" xfId="12708"/>
    <cellStyle name="padroes" xfId="1001"/>
    <cellStyle name="Percent" xfId="508"/>
    <cellStyle name="Percent [2]" xfId="509"/>
    <cellStyle name="Percent 2" xfId="2504"/>
    <cellStyle name="Percent 2 2" xfId="2505"/>
    <cellStyle name="Percent 2 3" xfId="2506"/>
    <cellStyle name="Percentagem 2" xfId="510"/>
    <cellStyle name="Percentagem 2 2" xfId="511"/>
    <cellStyle name="Percentagem 2 3" xfId="512"/>
    <cellStyle name="Percentagem 2_AQPNG_ORC_R01_2013_11_22(OBRA COMPLETA) 29112013-2" xfId="513"/>
    <cellStyle name="Percentagem 3" xfId="514"/>
    <cellStyle name="Percentagem 3 2" xfId="515"/>
    <cellStyle name="Percentagem 3_AQPNG_ORC_R01_2013_11_22(OBRA COMPLETA) 29112013-2" xfId="516"/>
    <cellStyle name="Percentagem 4" xfId="517"/>
    <cellStyle name="Percentagem 4 2" xfId="518"/>
    <cellStyle name="Percentagem 4_AQPNG_ORC_R01_2013_11_22(OBRA COMPLETA) 29112013-2" xfId="519"/>
    <cellStyle name="PLANILHA ANALITICA" xfId="520"/>
    <cellStyle name="PLANILHA ANALITICA 2" xfId="521"/>
    <cellStyle name="PLANILHA ANALITICA 3" xfId="2508"/>
    <cellStyle name="PLANILHA ANALITICA_AQPNG_ORC_R01_2013_11_22(OBRA COMPLETA) 29112013-2" xfId="522"/>
    <cellStyle name="planilhas" xfId="523"/>
    <cellStyle name="planilhas 2" xfId="1002"/>
    <cellStyle name="Porcentagem" xfId="524" builtinId="5"/>
    <cellStyle name="Porcentagem 10" xfId="2831"/>
    <cellStyle name="Porcentagem 10 2" xfId="12800"/>
    <cellStyle name="Porcentagem 11" xfId="1278"/>
    <cellStyle name="Porcentagem 12" xfId="2861"/>
    <cellStyle name="Porcentagem 12 2" xfId="7292"/>
    <cellStyle name="Porcentagem 12 3" xfId="8354"/>
    <cellStyle name="Porcentagem 13" xfId="7322"/>
    <cellStyle name="Porcentagem 13 2" xfId="12480"/>
    <cellStyle name="Porcentagem 14" xfId="7259"/>
    <cellStyle name="Porcentagem 15" xfId="978"/>
    <cellStyle name="Porcentagem 16" xfId="875"/>
    <cellStyle name="Porcentagem 17" xfId="12492"/>
    <cellStyle name="Porcentagem 18" xfId="12505"/>
    <cellStyle name="Porcentagem 19" xfId="12886"/>
    <cellStyle name="Porcentagem 2" xfId="525"/>
    <cellStyle name="Porcentagem 2 10" xfId="526"/>
    <cellStyle name="Porcentagem 2 10 2" xfId="1012"/>
    <cellStyle name="Porcentagem 2 10 3" xfId="2510"/>
    <cellStyle name="Porcentagem 2 10 4" xfId="12709"/>
    <cellStyle name="Porcentagem 2 11" xfId="2511"/>
    <cellStyle name="Porcentagem 2 12" xfId="2512"/>
    <cellStyle name="Porcentagem 2 13" xfId="2513"/>
    <cellStyle name="Porcentagem 2 14" xfId="2514"/>
    <cellStyle name="Porcentagem 2 15" xfId="2515"/>
    <cellStyle name="Porcentagem 2 16" xfId="2516"/>
    <cellStyle name="Porcentagem 2 17" xfId="2517"/>
    <cellStyle name="Porcentagem 2 18" xfId="2518"/>
    <cellStyle name="Porcentagem 2 19" xfId="2519"/>
    <cellStyle name="Porcentagem 2 2" xfId="527"/>
    <cellStyle name="Porcentagem 2 2 10" xfId="2520"/>
    <cellStyle name="Porcentagem 2 2 11" xfId="2521"/>
    <cellStyle name="Porcentagem 2 2 11 2" xfId="2522"/>
    <cellStyle name="Porcentagem 2 2 12" xfId="2523"/>
    <cellStyle name="Porcentagem 2 2 2" xfId="528"/>
    <cellStyle name="Porcentagem 2 2 2 10" xfId="2525"/>
    <cellStyle name="Porcentagem 2 2 2 11" xfId="2526"/>
    <cellStyle name="Porcentagem 2 2 2 11 2" xfId="2527"/>
    <cellStyle name="Porcentagem 2 2 2 12" xfId="2528"/>
    <cellStyle name="Porcentagem 2 2 2 13" xfId="2524"/>
    <cellStyle name="Porcentagem 2 2 2 14" xfId="12710"/>
    <cellStyle name="Porcentagem 2 2 2 2" xfId="2529"/>
    <cellStyle name="Porcentagem 2 2 2 2 10" xfId="2530"/>
    <cellStyle name="Porcentagem 2 2 2 2 11" xfId="2531"/>
    <cellStyle name="Porcentagem 2 2 2 2 11 2" xfId="2532"/>
    <cellStyle name="Porcentagem 2 2 2 2 12" xfId="2533"/>
    <cellStyle name="Porcentagem 2 2 2 2 2" xfId="2534"/>
    <cellStyle name="Porcentagem 2 2 2 2 2 2" xfId="2535"/>
    <cellStyle name="Porcentagem 2 2 2 2 2 3" xfId="2536"/>
    <cellStyle name="Porcentagem 2 2 2 2 2 4" xfId="2537"/>
    <cellStyle name="Porcentagem 2 2 2 2 3" xfId="2538"/>
    <cellStyle name="Porcentagem 2 2 2 2 4" xfId="2539"/>
    <cellStyle name="Porcentagem 2 2 2 2 5" xfId="2540"/>
    <cellStyle name="Porcentagem 2 2 2 2 6" xfId="2541"/>
    <cellStyle name="Porcentagem 2 2 2 2 7" xfId="2542"/>
    <cellStyle name="Porcentagem 2 2 2 2 8" xfId="2543"/>
    <cellStyle name="Porcentagem 2 2 2 2 9" xfId="2544"/>
    <cellStyle name="Porcentagem 2 2 2 3" xfId="2545"/>
    <cellStyle name="Porcentagem 2 2 2 3 2" xfId="2546"/>
    <cellStyle name="Porcentagem 2 2 2 3 3" xfId="2547"/>
    <cellStyle name="Porcentagem 2 2 2 3 4" xfId="2548"/>
    <cellStyle name="Porcentagem 2 2 2 4" xfId="2549"/>
    <cellStyle name="Porcentagem 2 2 2 5" xfId="2550"/>
    <cellStyle name="Porcentagem 2 2 2 6" xfId="2551"/>
    <cellStyle name="Porcentagem 2 2 2 7" xfId="2552"/>
    <cellStyle name="Porcentagem 2 2 2 8" xfId="2553"/>
    <cellStyle name="Porcentagem 2 2 2 9" xfId="2554"/>
    <cellStyle name="Porcentagem 2 2 3" xfId="2555"/>
    <cellStyle name="Porcentagem 2 2 3 2" xfId="2556"/>
    <cellStyle name="Porcentagem 2 2 3 3" xfId="2557"/>
    <cellStyle name="Porcentagem 2 2 3 4" xfId="2558"/>
    <cellStyle name="Porcentagem 2 2 3 5" xfId="12711"/>
    <cellStyle name="Porcentagem 2 2 4" xfId="2559"/>
    <cellStyle name="Porcentagem 2 2 4 2" xfId="12712"/>
    <cellStyle name="Porcentagem 2 2 5" xfId="2560"/>
    <cellStyle name="Porcentagem 2 2 5 2" xfId="12713"/>
    <cellStyle name="Porcentagem 2 2 6" xfId="2561"/>
    <cellStyle name="Porcentagem 2 2 6 2" xfId="12780"/>
    <cellStyle name="Porcentagem 2 2 7" xfId="2562"/>
    <cellStyle name="Porcentagem 2 2 8" xfId="2563"/>
    <cellStyle name="Porcentagem 2 2 9" xfId="2564"/>
    <cellStyle name="Porcentagem 2 2_AQPNG_ORC_R01_2013_11_22(OBRA COMPLETA) 29112013-2" xfId="529"/>
    <cellStyle name="Porcentagem 2 20" xfId="2509"/>
    <cellStyle name="Porcentagem 2 21" xfId="12510"/>
    <cellStyle name="Porcentagem 2 3" xfId="530"/>
    <cellStyle name="Porcentagem 2 3 2" xfId="531"/>
    <cellStyle name="Porcentagem 2 3 2 2" xfId="2565"/>
    <cellStyle name="Porcentagem 2 3 3" xfId="12714"/>
    <cellStyle name="Porcentagem 2 3_AQPNG_ORC_R01_2013_11_22(OBRA COMPLETA) 29112013-2" xfId="532"/>
    <cellStyle name="Porcentagem 2 4" xfId="533"/>
    <cellStyle name="Porcentagem 2 4 2" xfId="534"/>
    <cellStyle name="Porcentagem 2 4_AQPNG_ORC_R01_2013_11_22(OBRA COMPLETA) 29112013-2" xfId="535"/>
    <cellStyle name="Porcentagem 2 5" xfId="536"/>
    <cellStyle name="Porcentagem 2 5 2" xfId="537"/>
    <cellStyle name="Porcentagem 2 5_AQPNG_ORC_R01_2013_11_22(OBRA COMPLETA) 29112013-2" xfId="538"/>
    <cellStyle name="Porcentagem 2 6" xfId="539"/>
    <cellStyle name="Porcentagem 2 6 2" xfId="540"/>
    <cellStyle name="Porcentagem 2 7" xfId="541"/>
    <cellStyle name="Porcentagem 2 8" xfId="542"/>
    <cellStyle name="Porcentagem 2 9" xfId="543"/>
    <cellStyle name="Porcentagem 2_AQPNG_ORC_R01_2013_11_22(OBRA COMPLETA) 29112013-2" xfId="544"/>
    <cellStyle name="Porcentagem 3" xfId="545"/>
    <cellStyle name="Porcentagem 3 2" xfId="546"/>
    <cellStyle name="Porcentagem 3 2 2" xfId="12715"/>
    <cellStyle name="Porcentagem 3 3" xfId="547"/>
    <cellStyle name="Porcentagem 3 3 2" xfId="12716"/>
    <cellStyle name="Porcentagem 3 4" xfId="548"/>
    <cellStyle name="Porcentagem 3 4 2" xfId="12717"/>
    <cellStyle name="Porcentagem 3 5" xfId="12718"/>
    <cellStyle name="Porcentagem 3 6" xfId="12779"/>
    <cellStyle name="Porcentagem 3_AQPNG_ORC_R01_2013_11_22(OBRA COMPLETA) 29112013-2" xfId="549"/>
    <cellStyle name="Porcentagem 4" xfId="550"/>
    <cellStyle name="Porcentagem 4 2" xfId="551"/>
    <cellStyle name="Porcentagem 4 2 2" xfId="552"/>
    <cellStyle name="Porcentagem 4 2 3" xfId="2567"/>
    <cellStyle name="Porcentagem 4 2 4" xfId="12719"/>
    <cellStyle name="Porcentagem 4 3" xfId="553"/>
    <cellStyle name="Porcentagem 4 4" xfId="554"/>
    <cellStyle name="Porcentagem 4 5" xfId="555"/>
    <cellStyle name="Porcentagem 4_AQPNG_ORC_R01_2013_11_22(OBRA COMPLETA) 29112013-2" xfId="556"/>
    <cellStyle name="Porcentagem 5" xfId="557"/>
    <cellStyle name="Porcentagem 5 2" xfId="12720"/>
    <cellStyle name="Porcentagem 6" xfId="1050"/>
    <cellStyle name="Porcentagem 6 2" xfId="12525"/>
    <cellStyle name="Porcentagem 6 2 2" xfId="12880"/>
    <cellStyle name="Porcentagem 7" xfId="1219"/>
    <cellStyle name="Porcentagem 7 2" xfId="6985"/>
    <cellStyle name="Porcentagem 7 3" xfId="12877"/>
    <cellStyle name="Porcentagem 8" xfId="2832"/>
    <cellStyle name="Porcentagem 8 2" xfId="6996"/>
    <cellStyle name="Porcentagem 9" xfId="2833"/>
    <cellStyle name="Porcentaje" xfId="558"/>
    <cellStyle name="Porcentaje 2" xfId="2568"/>
    <cellStyle name="RM" xfId="559"/>
    <cellStyle name="Saída 2" xfId="560"/>
    <cellStyle name="Saída 2 2" xfId="561"/>
    <cellStyle name="Saída 2 2 2" xfId="562"/>
    <cellStyle name="Saída 2 2 2 2" xfId="898"/>
    <cellStyle name="Saída 2 2 2 2 2" xfId="2834"/>
    <cellStyle name="Saída 2 2 3" xfId="897"/>
    <cellStyle name="Saída 2 2 3 2" xfId="2570"/>
    <cellStyle name="Saída 2 2 4" xfId="12828"/>
    <cellStyle name="Saída 2 2_CÁLCULO DE HORAS - tabela MARÇO 2014" xfId="563"/>
    <cellStyle name="Saída 2 3" xfId="564"/>
    <cellStyle name="Saída 2 3 2" xfId="565"/>
    <cellStyle name="Saída 2 3 2 2" xfId="900"/>
    <cellStyle name="Saída 2 3 3" xfId="899"/>
    <cellStyle name="Saída 2 3 3 2" xfId="2835"/>
    <cellStyle name="Saída 2 3_CÁLCULO DE HORAS - tabela MARÇO 2014" xfId="566"/>
    <cellStyle name="Saída 2 4" xfId="567"/>
    <cellStyle name="Saída 2 4 2" xfId="901"/>
    <cellStyle name="Saída 2 4 2 2" xfId="2569"/>
    <cellStyle name="Saída 2 5" xfId="896"/>
    <cellStyle name="Saída 2 5 2" xfId="1258"/>
    <cellStyle name="Saída 2 6" xfId="1216"/>
    <cellStyle name="Saída 2 7" xfId="1220"/>
    <cellStyle name="Saída 2 8" xfId="779"/>
    <cellStyle name="Saída 2 9" xfId="12721"/>
    <cellStyle name="Saída 2_AQPNG_ORC_R01_2013_11_22(OBRA COMPLETA) 29112013-2" xfId="568"/>
    <cellStyle name="Saída 3" xfId="569"/>
    <cellStyle name="Saída 3 2" xfId="570"/>
    <cellStyle name="Saída 3 2 2" xfId="903"/>
    <cellStyle name="Saída 3 2 3" xfId="12829"/>
    <cellStyle name="Saída 3 3" xfId="902"/>
    <cellStyle name="Saída 3 3 2" xfId="2571"/>
    <cellStyle name="Saída 3_CÁLCULO DE HORAS - tabela MARÇO 2014" xfId="571"/>
    <cellStyle name="Saída 4" xfId="7293"/>
    <cellStyle name="Separador de m" xfId="572"/>
    <cellStyle name="Separador de milhares 10" xfId="12722"/>
    <cellStyle name="Separador de milhares 11" xfId="12723"/>
    <cellStyle name="Separador de milhares 12" xfId="12724"/>
    <cellStyle name="Separador de milhares 12 2" xfId="12725"/>
    <cellStyle name="Separador de milhares 12 2 2" xfId="12831"/>
    <cellStyle name="Separador de milhares 12 3" xfId="12830"/>
    <cellStyle name="Separador de milhares 13" xfId="12726"/>
    <cellStyle name="Separador de milhares 13 2" xfId="12727"/>
    <cellStyle name="Separador de milhares 13 2 2" xfId="12728"/>
    <cellStyle name="Separador de milhares 13 2 2 2" xfId="12834"/>
    <cellStyle name="Separador de milhares 13 2 3" xfId="12833"/>
    <cellStyle name="Separador de milhares 13 3" xfId="12832"/>
    <cellStyle name="Separador de milhares 14" xfId="12729"/>
    <cellStyle name="Separador de milhares 14 2" xfId="12730"/>
    <cellStyle name="Separador de milhares 14 2 2" xfId="12836"/>
    <cellStyle name="Separador de milhares 14 3" xfId="12835"/>
    <cellStyle name="Separador de milhares 15" xfId="12731"/>
    <cellStyle name="Separador de milhares 15 2" xfId="12837"/>
    <cellStyle name="Separador de milhares 16" xfId="12524"/>
    <cellStyle name="Separador de milhares 16 2" xfId="12807"/>
    <cellStyle name="Separador de milhares 17" xfId="12732"/>
    <cellStyle name="Separador de milhares 17 2" xfId="12838"/>
    <cellStyle name="Separador de milhares 2" xfId="573"/>
    <cellStyle name="Separador de milhares 2 10" xfId="574"/>
    <cellStyle name="Separador de milhares 2 10 2" xfId="575"/>
    <cellStyle name="Separador de milhares 2 10 2 2" xfId="576"/>
    <cellStyle name="Separador de milhares 2 10 2 2 2" xfId="1114"/>
    <cellStyle name="Separador de milhares 2 10 2 2 3" xfId="905"/>
    <cellStyle name="Separador de milhares 2 10 2 3" xfId="1113"/>
    <cellStyle name="Separador de milhares 2 10 2 4" xfId="904"/>
    <cellStyle name="Separador de milhares 2 11" xfId="2572"/>
    <cellStyle name="Separador de milhares 2 11 2" xfId="8192"/>
    <cellStyle name="Separador de milhares 2 12" xfId="2573"/>
    <cellStyle name="Separador de milhares 2 12 2" xfId="8193"/>
    <cellStyle name="Separador de milhares 2 13" xfId="2574"/>
    <cellStyle name="Separador de milhares 2 13 2" xfId="8194"/>
    <cellStyle name="Separador de milhares 2 14" xfId="2575"/>
    <cellStyle name="Separador de milhares 2 14 2" xfId="8195"/>
    <cellStyle name="Separador de milhares 2 15" xfId="2576"/>
    <cellStyle name="Separador de milhares 2 15 2" xfId="8196"/>
    <cellStyle name="Separador de milhares 2 16" xfId="2577"/>
    <cellStyle name="Separador de milhares 2 16 2" xfId="8197"/>
    <cellStyle name="Separador de milhares 2 17" xfId="2578"/>
    <cellStyle name="Separador de milhares 2 17 2" xfId="8198"/>
    <cellStyle name="Separador de milhares 2 18" xfId="2579"/>
    <cellStyle name="Separador de milhares 2 18 2" xfId="8199"/>
    <cellStyle name="Separador de milhares 2 19" xfId="2580"/>
    <cellStyle name="Separador de milhares 2 19 2" xfId="8200"/>
    <cellStyle name="Separador de milhares 2 2" xfId="577"/>
    <cellStyle name="Separador de milhares 2 2 10" xfId="2582"/>
    <cellStyle name="Separador de milhares 2 2 10 2" xfId="8202"/>
    <cellStyle name="Separador de milhares 2 2 11" xfId="2583"/>
    <cellStyle name="Separador de milhares 2 2 11 2" xfId="2584"/>
    <cellStyle name="Separador de milhares 2 2 11 2 2" xfId="8204"/>
    <cellStyle name="Separador de milhares 2 2 11 3" xfId="8203"/>
    <cellStyle name="Separador de milhares 2 2 12" xfId="2585"/>
    <cellStyle name="Separador de milhares 2 2 12 2" xfId="8205"/>
    <cellStyle name="Separador de milhares 2 2 13" xfId="2581"/>
    <cellStyle name="Separador de milhares 2 2 13 2" xfId="8201"/>
    <cellStyle name="Separador de milhares 2 2 2" xfId="578"/>
    <cellStyle name="Separador de milhares 2 2 2 2" xfId="1115"/>
    <cellStyle name="Separador de milhares 2 2 2 2 2" xfId="8207"/>
    <cellStyle name="Separador de milhares 2 2 2 2 2 2" xfId="12871"/>
    <cellStyle name="Separador de milhares 2 2 2 2 3" xfId="12788"/>
    <cellStyle name="Separador de milhares 2 2 2 3" xfId="907"/>
    <cellStyle name="Separador de milhares 2 2 2 3 2" xfId="8208"/>
    <cellStyle name="Separador de milhares 2 2 2 3 3" xfId="2587"/>
    <cellStyle name="Separador de milhares 2 2 2 4" xfId="2588"/>
    <cellStyle name="Separador de milhares 2 2 2 4 2" xfId="8209"/>
    <cellStyle name="Separador de milhares 2 2 2 5" xfId="2586"/>
    <cellStyle name="Separador de milhares 2 2 2 5 2" xfId="8206"/>
    <cellStyle name="Separador de milhares 2 2 2 6" xfId="876"/>
    <cellStyle name="Separador de milhares 2 2 2 6 2" xfId="7428"/>
    <cellStyle name="Separador de milhares 2 2 3" xfId="2589"/>
    <cellStyle name="Separador de milhares 2 2 3 2" xfId="8210"/>
    <cellStyle name="Separador de milhares 2 2 3 2 2" xfId="12865"/>
    <cellStyle name="Separador de milhares 2 2 3 3" xfId="12776"/>
    <cellStyle name="Separador de milhares 2 2 4" xfId="2590"/>
    <cellStyle name="Separador de milhares 2 2 4 2" xfId="8211"/>
    <cellStyle name="Separador de milhares 2 2 5" xfId="2591"/>
    <cellStyle name="Separador de milhares 2 2 5 2" xfId="8212"/>
    <cellStyle name="Separador de milhares 2 2 6" xfId="2592"/>
    <cellStyle name="Separador de milhares 2 2 6 2" xfId="8213"/>
    <cellStyle name="Separador de milhares 2 2 7" xfId="2593"/>
    <cellStyle name="Separador de milhares 2 2 7 2" xfId="8214"/>
    <cellStyle name="Separador de milhares 2 2 8" xfId="2594"/>
    <cellStyle name="Separador de milhares 2 2 8 2" xfId="8215"/>
    <cellStyle name="Separador de milhares 2 2 9" xfId="2595"/>
    <cellStyle name="Separador de milhares 2 2 9 2" xfId="8216"/>
    <cellStyle name="Separador de milhares 2 2_AQPNG_ORC_R01_2013_11_22(OBRA COMPLETA) 29112013-2" xfId="579"/>
    <cellStyle name="Separador de milhares 2 20" xfId="7307"/>
    <cellStyle name="Separador de milhares 2 20 2" xfId="12479"/>
    <cellStyle name="Separador de milhares 2 3" xfId="580"/>
    <cellStyle name="Separador de milhares 2 3 2" xfId="581"/>
    <cellStyle name="Separador de milhares 2 3 2 2" xfId="1116"/>
    <cellStyle name="Separador de milhares 2 3 2 2 2" xfId="8218"/>
    <cellStyle name="Separador de milhares 2 3 2 2 3" xfId="2597"/>
    <cellStyle name="Separador de milhares 2 3 2 3" xfId="909"/>
    <cellStyle name="Separador de milhares 2 3 2 3 2" xfId="7429"/>
    <cellStyle name="Separador de milhares 2 3 2 3 3" xfId="877"/>
    <cellStyle name="Separador de milhares 2 3 2 4" xfId="7386"/>
    <cellStyle name="Separador de milhares 2 3 2 5" xfId="12839"/>
    <cellStyle name="Separador de milhares 2 3 3" xfId="2596"/>
    <cellStyle name="Separador de milhares 2 3 3 2" xfId="8217"/>
    <cellStyle name="Separador de milhares 2 3_AQPNG_ORC_R01_2013_11_22(OBRA COMPLETA) 29112013-2" xfId="582"/>
    <cellStyle name="Separador de milhares 2 4" xfId="583"/>
    <cellStyle name="Separador de milhares 2 4 2" xfId="584"/>
    <cellStyle name="Separador de milhares 2 4 2 2" xfId="1117"/>
    <cellStyle name="Separador de milhares 2 4 2 2 2" xfId="2599"/>
    <cellStyle name="Separador de milhares 2 4 2 3" xfId="910"/>
    <cellStyle name="Separador de milhares 2 4 2 3 2" xfId="7430"/>
    <cellStyle name="Separador de milhares 2 4 2 3 3" xfId="878"/>
    <cellStyle name="Separador de milhares 2 4 2 4" xfId="7387"/>
    <cellStyle name="Separador de milhares 2 4 2 5" xfId="12864"/>
    <cellStyle name="Separador de milhares 2 4 3" xfId="2598"/>
    <cellStyle name="Separador de milhares 2 4 3 2" xfId="8219"/>
    <cellStyle name="Separador de milhares 2 4 4" xfId="12775"/>
    <cellStyle name="Separador de milhares 2 4_AQPNG_ORC_R01_2013_11_22(OBRA COMPLETA) 29112013-2" xfId="585"/>
    <cellStyle name="Separador de milhares 2 5" xfId="586"/>
    <cellStyle name="Separador de milhares 2 5 2" xfId="587"/>
    <cellStyle name="Separador de milhares 2 5 2 2" xfId="588"/>
    <cellStyle name="Separador de milhares 2 5 2 2 2" xfId="1119"/>
    <cellStyle name="Separador de milhares 2 5 2 2 3" xfId="912"/>
    <cellStyle name="Separador de milhares 2 5 2 3" xfId="1118"/>
    <cellStyle name="Separador de milhares 2 5 2 3 2" xfId="2601"/>
    <cellStyle name="Separador de milhares 2 5 2 4" xfId="911"/>
    <cellStyle name="Separador de milhares 2 5 2 5" xfId="7388"/>
    <cellStyle name="Separador de milhares 2 5 3" xfId="589"/>
    <cellStyle name="Separador de milhares 2 5 4" xfId="2602"/>
    <cellStyle name="Separador de milhares 2 5 5" xfId="2603"/>
    <cellStyle name="Separador de milhares 2 5 6" xfId="2604"/>
    <cellStyle name="Separador de milhares 2 5 6 2" xfId="8221"/>
    <cellStyle name="Separador de milhares 2 5 7" xfId="2605"/>
    <cellStyle name="Separador de milhares 2 5 8" xfId="2600"/>
    <cellStyle name="Separador de milhares 2 5 8 2" xfId="8220"/>
    <cellStyle name="Separador de milhares 2 5_AQPNG_ORC_R01_2013_11_22(OBRA COMPLETA) 29112013-2" xfId="590"/>
    <cellStyle name="Separador de milhares 2 6" xfId="591"/>
    <cellStyle name="Separador de milhares 2 6 2" xfId="592"/>
    <cellStyle name="Separador de milhares 2 6 2 2" xfId="1121"/>
    <cellStyle name="Separador de milhares 2 6 2 2 2" xfId="2606"/>
    <cellStyle name="Separador de milhares 2 6 2 3" xfId="914"/>
    <cellStyle name="Separador de milhares 2 6 2 4" xfId="7390"/>
    <cellStyle name="Separador de milhares 2 6 3" xfId="593"/>
    <cellStyle name="Separador de milhares 2 6 3 2" xfId="1122"/>
    <cellStyle name="Separador de milhares 2 6 3 3" xfId="915"/>
    <cellStyle name="Separador de milhares 2 6 4" xfId="1120"/>
    <cellStyle name="Separador de milhares 2 6 4 2" xfId="7441"/>
    <cellStyle name="Separador de milhares 2 6 5" xfId="913"/>
    <cellStyle name="Separador de milhares 2 6 6" xfId="7389"/>
    <cellStyle name="Separador de milhares 2 7" xfId="594"/>
    <cellStyle name="Separador de milhares 2 7 2" xfId="595"/>
    <cellStyle name="Separador de milhares 2 7 2 2" xfId="596"/>
    <cellStyle name="Separador de milhares 2 7 2 2 2" xfId="1124"/>
    <cellStyle name="Separador de milhares 2 7 2 2 3" xfId="917"/>
    <cellStyle name="Separador de milhares 2 7 2 3" xfId="1123"/>
    <cellStyle name="Separador de milhares 2 7 2 4" xfId="916"/>
    <cellStyle name="Separador de milhares 2 8" xfId="597"/>
    <cellStyle name="Separador de milhares 2 8 2" xfId="598"/>
    <cellStyle name="Separador de milhares 2 8 2 2" xfId="599"/>
    <cellStyle name="Separador de milhares 2 8 2 2 2" xfId="1126"/>
    <cellStyle name="Separador de milhares 2 8 2 2 3" xfId="919"/>
    <cellStyle name="Separador de milhares 2 8 2 3" xfId="1125"/>
    <cellStyle name="Separador de milhares 2 8 2 4" xfId="918"/>
    <cellStyle name="Separador de milhares 2 9" xfId="600"/>
    <cellStyle name="Separador de milhares 2 9 2" xfId="601"/>
    <cellStyle name="Separador de milhares 2 9 2 2" xfId="602"/>
    <cellStyle name="Separador de milhares 2 9 2 2 2" xfId="1128"/>
    <cellStyle name="Separador de milhares 2 9 2 2 3" xfId="921"/>
    <cellStyle name="Separador de milhares 2 9 2 3" xfId="1127"/>
    <cellStyle name="Separador de milhares 2 9 2 4" xfId="920"/>
    <cellStyle name="Separador de milhares 2_AQPNG_ORC_R01_2013_11_22(OBRA COMPLETA) 29112013-2" xfId="603"/>
    <cellStyle name="Separador de milhares 28" xfId="12733"/>
    <cellStyle name="Separador de milhares 28 2" xfId="12734"/>
    <cellStyle name="Separador de milhares 28 2 2" xfId="12840"/>
    <cellStyle name="Separador de milhares 3" xfId="604"/>
    <cellStyle name="Separador de milhares 3 2" xfId="605"/>
    <cellStyle name="Separador de milhares 3 2 2" xfId="606"/>
    <cellStyle name="Separador de milhares 3 2 2 2" xfId="2607"/>
    <cellStyle name="Separador de milhares 3 2 2 2 2" xfId="8222"/>
    <cellStyle name="Separador de milhares 3 2 2 3" xfId="12841"/>
    <cellStyle name="Separador de milhares 3 2 3" xfId="607"/>
    <cellStyle name="Separador de milhares 3 2 3 2" xfId="1129"/>
    <cellStyle name="Separador de milhares 3 2 3 2 2" xfId="8223"/>
    <cellStyle name="Separador de milhares 3 2 3 2 3" xfId="2608"/>
    <cellStyle name="Separador de milhares 3 2 3 3" xfId="922"/>
    <cellStyle name="Separador de milhares 3 2 3 4" xfId="7391"/>
    <cellStyle name="Separador de milhares 3 2 4" xfId="608"/>
    <cellStyle name="Separador de milhares 3 2 4 2" xfId="2609"/>
    <cellStyle name="Separador de milhares 3 2 4 2 2" xfId="8224"/>
    <cellStyle name="Separador de milhares 3 2 5" xfId="2610"/>
    <cellStyle name="Separador de milhares 3 2 5 2" xfId="8225"/>
    <cellStyle name="Separador de milhares 3 2_AQPNG_ORC_R01_2013_11_22(OBRA COMPLETA) 29112013-2" xfId="609"/>
    <cellStyle name="Separador de milhares 3 3" xfId="610"/>
    <cellStyle name="Separador de milhares 3 3 2" xfId="611"/>
    <cellStyle name="Separador de milhares 3 3 2 2" xfId="1130"/>
    <cellStyle name="Separador de milhares 3 3 2 2 2" xfId="8227"/>
    <cellStyle name="Separador de milhares 3 3 2 3" xfId="923"/>
    <cellStyle name="Separador de milhares 3 3 2 3 2" xfId="7431"/>
    <cellStyle name="Separador de milhares 3 3 2 3 3" xfId="891"/>
    <cellStyle name="Separador de milhares 3 3 3" xfId="2612"/>
    <cellStyle name="Separador de milhares 3 3 3 2" xfId="8228"/>
    <cellStyle name="Separador de milhares 3 3 4" xfId="2611"/>
    <cellStyle name="Separador de milhares 3 3 4 2" xfId="8226"/>
    <cellStyle name="Separador de milhares 3 3_AQPNG_ORC_R01_2013_11_22(OBRA COMPLETA) 29112013-2" xfId="612"/>
    <cellStyle name="Separador de milhares 3 4" xfId="613"/>
    <cellStyle name="Separador de milhares 3 4 2" xfId="614"/>
    <cellStyle name="Separador de milhares 3 4 2 2" xfId="615"/>
    <cellStyle name="Separador de milhares 3 4 2 2 2" xfId="1132"/>
    <cellStyle name="Separador de milhares 3 4 2 2 3" xfId="925"/>
    <cellStyle name="Separador de milhares 3 4 2 3" xfId="1131"/>
    <cellStyle name="Separador de milhares 3 4 2 3 2" xfId="2613"/>
    <cellStyle name="Separador de milhares 3 4 2 4" xfId="924"/>
    <cellStyle name="Separador de milhares 3 4 2 5" xfId="7392"/>
    <cellStyle name="Separador de milhares 3 4 3" xfId="616"/>
    <cellStyle name="Separador de milhares 3 4 3 2" xfId="617"/>
    <cellStyle name="Separador de milhares 3 4 3 2 2" xfId="1134"/>
    <cellStyle name="Separador de milhares 3 4 3 2 3" xfId="927"/>
    <cellStyle name="Separador de milhares 3 4 3 3" xfId="1133"/>
    <cellStyle name="Separador de milhares 3 4 3 4" xfId="926"/>
    <cellStyle name="Separador de milhares 3 5" xfId="618"/>
    <cellStyle name="Separador de milhares 3 5 2" xfId="619"/>
    <cellStyle name="Separador de milhares 3 5 2 2" xfId="620"/>
    <cellStyle name="Separador de milhares 3 5 2 2 2" xfId="1136"/>
    <cellStyle name="Separador de milhares 3 5 2 2 3" xfId="929"/>
    <cellStyle name="Separador de milhares 3 5 2 3" xfId="1135"/>
    <cellStyle name="Separador de milhares 3 5 2 3 2" xfId="2614"/>
    <cellStyle name="Separador de milhares 3 5 2 4" xfId="928"/>
    <cellStyle name="Separador de milhares 3 5 2 5" xfId="7393"/>
    <cellStyle name="Separador de milhares 3 5 3" xfId="621"/>
    <cellStyle name="Separador de milhares 3 5 3 2" xfId="622"/>
    <cellStyle name="Separador de milhares 3 5 3 2 2" xfId="1138"/>
    <cellStyle name="Separador de milhares 3 5 3 2 3" xfId="931"/>
    <cellStyle name="Separador de milhares 3 5 3 3" xfId="1137"/>
    <cellStyle name="Separador de milhares 3 5 3 4" xfId="930"/>
    <cellStyle name="Separador de milhares 3 6" xfId="623"/>
    <cellStyle name="Separador de milhares 3 6 2" xfId="624"/>
    <cellStyle name="Separador de milhares 3 6 2 2" xfId="625"/>
    <cellStyle name="Separador de milhares 3 6 2 2 2" xfId="1140"/>
    <cellStyle name="Separador de milhares 3 6 2 2 3" xfId="933"/>
    <cellStyle name="Separador de milhares 3 6 2 3" xfId="1139"/>
    <cellStyle name="Separador de milhares 3 6 2 4" xfId="932"/>
    <cellStyle name="Separador de milhares 3 7" xfId="626"/>
    <cellStyle name="Separador de milhares 3 7 2" xfId="627"/>
    <cellStyle name="Separador de milhares 3 7 2 2" xfId="628"/>
    <cellStyle name="Separador de milhares 3 7 2 2 2" xfId="1142"/>
    <cellStyle name="Separador de milhares 3 7 2 2 3" xfId="935"/>
    <cellStyle name="Separador de milhares 3 7 2 3" xfId="1141"/>
    <cellStyle name="Separador de milhares 3 7 2 4" xfId="934"/>
    <cellStyle name="Separador de milhares 3 8" xfId="629"/>
    <cellStyle name="Separador de milhares 3 8 2" xfId="1011"/>
    <cellStyle name="Separador de milhares 3 8 2 2" xfId="7440"/>
    <cellStyle name="Separador de milhares 3 8 3" xfId="2615"/>
    <cellStyle name="Separador de milhares 3 8 3 2" xfId="8229"/>
    <cellStyle name="Separador de milhares 3 9" xfId="12735"/>
    <cellStyle name="Separador de milhares 3_AQPNG_ORC_R01_2013_11_22(OBRA COMPLETA) 29112013-2" xfId="630"/>
    <cellStyle name="Separador de milhares 4" xfId="631"/>
    <cellStyle name="Separador de milhares 4 2" xfId="632"/>
    <cellStyle name="Separador de milhares 4 2 2" xfId="633"/>
    <cellStyle name="Separador de milhares 4 2 2 2" xfId="2616"/>
    <cellStyle name="Separador de milhares 4 2 3" xfId="2617"/>
    <cellStyle name="Separador de milhares 4 2 4" xfId="2618"/>
    <cellStyle name="Separador de milhares 4 2_AQPNG_ORC_R01_2013_11_22(OBRA COMPLETA) 29112013-2" xfId="634"/>
    <cellStyle name="Separador de milhares 4 3" xfId="635"/>
    <cellStyle name="Separador de milhares 4 3 2" xfId="636"/>
    <cellStyle name="Separador de milhares 4 3 2 2" xfId="1143"/>
    <cellStyle name="Separador de milhares 4 3 2 2 2" xfId="7432"/>
    <cellStyle name="Separador de milhares 4 3 2 3" xfId="938"/>
    <cellStyle name="Separador de milhares 4 3 2 3 2" xfId="7394"/>
    <cellStyle name="Separador de milhares 4 3 3" xfId="2619"/>
    <cellStyle name="Separador de milhares 4 3 3 2" xfId="8230"/>
    <cellStyle name="Separador de milhares 4 3_AQPNG_ORC_R01_2013_11_22(OBRA COMPLETA) 29112013-2" xfId="637"/>
    <cellStyle name="Separador de milhares 4 4" xfId="638"/>
    <cellStyle name="Separador de milhares 4 4 2" xfId="639"/>
    <cellStyle name="Separador de milhares 4 4 2 2" xfId="640"/>
    <cellStyle name="Separador de milhares 4 4 2 2 2" xfId="1145"/>
    <cellStyle name="Separador de milhares 4 4 2 2 3" xfId="941"/>
    <cellStyle name="Separador de milhares 4 4 2 3" xfId="1144"/>
    <cellStyle name="Separador de milhares 4 4 2 4" xfId="940"/>
    <cellStyle name="Separador de milhares 4 4 3" xfId="641"/>
    <cellStyle name="Separador de milhares 4 4 3 2" xfId="642"/>
    <cellStyle name="Separador de milhares 4 4 3 2 2" xfId="1147"/>
    <cellStyle name="Separador de milhares 4 4 3 2 3" xfId="943"/>
    <cellStyle name="Separador de milhares 4 4 3 3" xfId="1146"/>
    <cellStyle name="Separador de milhares 4 4 3 4" xfId="942"/>
    <cellStyle name="Separador de milhares 4 5" xfId="643"/>
    <cellStyle name="Separador de milhares 4 5 2" xfId="644"/>
    <cellStyle name="Separador de milhares 4 5 2 2" xfId="645"/>
    <cellStyle name="Separador de milhares 4 5 2 2 2" xfId="1149"/>
    <cellStyle name="Separador de milhares 4 5 2 2 3" xfId="945"/>
    <cellStyle name="Separador de milhares 4 5 2 3" xfId="1148"/>
    <cellStyle name="Separador de milhares 4 5 2 3 2" xfId="2620"/>
    <cellStyle name="Separador de milhares 4 5 2 4" xfId="944"/>
    <cellStyle name="Separador de milhares 4 5 2 5" xfId="7395"/>
    <cellStyle name="Separador de milhares 4 6" xfId="646"/>
    <cellStyle name="Separador de milhares 4 6 2" xfId="647"/>
    <cellStyle name="Separador de milhares 4 6 2 2" xfId="648"/>
    <cellStyle name="Separador de milhares 4 6 2 2 2" xfId="1151"/>
    <cellStyle name="Separador de milhares 4 6 2 2 3" xfId="947"/>
    <cellStyle name="Separador de milhares 4 6 2 3" xfId="1150"/>
    <cellStyle name="Separador de milhares 4 6 2 4" xfId="946"/>
    <cellStyle name="Separador de milhares 4 7" xfId="649"/>
    <cellStyle name="Separador de milhares 4 7 2" xfId="650"/>
    <cellStyle name="Separador de milhares 4 7 2 2" xfId="651"/>
    <cellStyle name="Separador de milhares 4 7 2 2 2" xfId="1153"/>
    <cellStyle name="Separador de milhares 4 7 2 2 3" xfId="949"/>
    <cellStyle name="Separador de milhares 4 7 2 3" xfId="1152"/>
    <cellStyle name="Separador de milhares 4 7 2 4" xfId="948"/>
    <cellStyle name="Separador de milhares 4 8" xfId="652"/>
    <cellStyle name="Separador de milhares 4 8 2" xfId="2621"/>
    <cellStyle name="Separador de milhares 4 9" xfId="12736"/>
    <cellStyle name="Separador de milhares 4_AQPNG_ORC_R01_2013_11_22(OBRA COMPLETA) 29112013-2" xfId="653"/>
    <cellStyle name="Separador de milhares 5" xfId="654"/>
    <cellStyle name="Separador de milhares 5 2" xfId="655"/>
    <cellStyle name="Separador de milhares 5 2 2" xfId="1154"/>
    <cellStyle name="Separador de milhares 5 2 2 2" xfId="2623"/>
    <cellStyle name="Separador de milhares 5 2 3" xfId="950"/>
    <cellStyle name="Separador de milhares 5 2 3 2" xfId="7433"/>
    <cellStyle name="Separador de milhares 5 2 3 3" xfId="892"/>
    <cellStyle name="Separador de milhares 5 2 4" xfId="7396"/>
    <cellStyle name="Separador de milhares 5 3" xfId="2622"/>
    <cellStyle name="Separador de milhares 5 3 2" xfId="8231"/>
    <cellStyle name="Separador de milhares 5 4" xfId="12737"/>
    <cellStyle name="Separador de milhares 5_AQPNG_ORC_R01_2013_11_22(OBRA COMPLETA) 29112013-2" xfId="656"/>
    <cellStyle name="Separador de milhares 6" xfId="657"/>
    <cellStyle name="Separador de milhares 6 2" xfId="658"/>
    <cellStyle name="Separador de milhares 6 2 2" xfId="1155"/>
    <cellStyle name="Separador de milhares 6 2 2 2" xfId="2625"/>
    <cellStyle name="Separador de milhares 6 2 3" xfId="951"/>
    <cellStyle name="Separador de milhares 6 2 3 2" xfId="7434"/>
    <cellStyle name="Separador de milhares 6 2 3 3" xfId="893"/>
    <cellStyle name="Separador de milhares 6 2 4" xfId="7397"/>
    <cellStyle name="Separador de milhares 6 3" xfId="2624"/>
    <cellStyle name="Separador de milhares 6 3 2" xfId="8232"/>
    <cellStyle name="Separador de milhares 6 4" xfId="12738"/>
    <cellStyle name="Separador de milhares 6_AQPNG_ORC_R01_2013_11_22(OBRA COMPLETA) 29112013-2" xfId="659"/>
    <cellStyle name="Separador de milhares 7" xfId="660"/>
    <cellStyle name="Separador de milhares 7 10" xfId="2869"/>
    <cellStyle name="Separador de milhares 7 10 2" xfId="5335"/>
    <cellStyle name="Separador de milhares 7 10 2 2" xfId="10825"/>
    <cellStyle name="Separador de milhares 7 10 3" xfId="8359"/>
    <cellStyle name="Separador de milhares 7 11" xfId="3691"/>
    <cellStyle name="Separador de milhares 7 11 2" xfId="6157"/>
    <cellStyle name="Separador de milhares 7 11 2 2" xfId="11647"/>
    <cellStyle name="Separador de milhares 7 11 3" xfId="9181"/>
    <cellStyle name="Separador de milhares 7 12" xfId="4513"/>
    <cellStyle name="Separador de milhares 7 12 2" xfId="10003"/>
    <cellStyle name="Separador de milhares 7 13" xfId="2626"/>
    <cellStyle name="Separador de milhares 7 13 2" xfId="8233"/>
    <cellStyle name="Separador de milhares 7 14" xfId="894"/>
    <cellStyle name="Separador de milhares 7 15" xfId="7398"/>
    <cellStyle name="Separador de milhares 7 16" xfId="12739"/>
    <cellStyle name="Separador de milhares 7 2" xfId="661"/>
    <cellStyle name="Separador de milhares 7 2 10" xfId="4521"/>
    <cellStyle name="Separador de milhares 7 2 10 2" xfId="10011"/>
    <cellStyle name="Separador de milhares 7 2 11" xfId="2627"/>
    <cellStyle name="Separador de milhares 7 2 11 2" xfId="8234"/>
    <cellStyle name="Separador de milhares 7 2 12" xfId="895"/>
    <cellStyle name="Separador de milhares 7 2 13" xfId="7399"/>
    <cellStyle name="Separador de milhares 7 2 14" xfId="12790"/>
    <cellStyle name="Separador de milhares 7 2 2" xfId="662"/>
    <cellStyle name="Separador de milhares 7 2 2 2" xfId="1158"/>
    <cellStyle name="Separador de milhares 7 2 2 2 2" xfId="8235"/>
    <cellStyle name="Separador de milhares 7 2 2 2 3" xfId="2628"/>
    <cellStyle name="Separador de milhares 7 2 2 3" xfId="954"/>
    <cellStyle name="Separador de milhares 7 2 2 4" xfId="7400"/>
    <cellStyle name="Separador de milhares 7 2 2 5" xfId="12873"/>
    <cellStyle name="Separador de milhares 7 2 3" xfId="1157"/>
    <cellStyle name="Separador de milhares 7 2 3 10" xfId="2629"/>
    <cellStyle name="Separador de milhares 7 2 3 2" xfId="2630"/>
    <cellStyle name="Separador de milhares 7 2 3 2 2" xfId="2631"/>
    <cellStyle name="Separador de milhares 7 2 3 2 2 2" xfId="3524"/>
    <cellStyle name="Separador de milhares 7 2 3 2 2 2 2" xfId="5990"/>
    <cellStyle name="Separador de milhares 7 2 3 2 2 2 2 2" xfId="11480"/>
    <cellStyle name="Separador de milhares 7 2 3 2 2 2 3" xfId="9014"/>
    <cellStyle name="Separador de milhares 7 2 3 2 2 3" xfId="4347"/>
    <cellStyle name="Separador de milhares 7 2 3 2 2 3 2" xfId="6813"/>
    <cellStyle name="Separador de milhares 7 2 3 2 2 3 2 2" xfId="12303"/>
    <cellStyle name="Separador de milhares 7 2 3 2 2 3 3" xfId="9837"/>
    <cellStyle name="Separador de milhares 7 2 3 2 2 4" xfId="5168"/>
    <cellStyle name="Separador de milhares 7 2 3 2 2 4 2" xfId="10658"/>
    <cellStyle name="Separador de milhares 7 2 3 2 2 5" xfId="8238"/>
    <cellStyle name="Separador de milhares 7 2 3 2 3" xfId="3120"/>
    <cellStyle name="Separador de milhares 7 2 3 2 3 2" xfId="5586"/>
    <cellStyle name="Separador de milhares 7 2 3 2 3 2 2" xfId="11076"/>
    <cellStyle name="Separador de milhares 7 2 3 2 3 3" xfId="8610"/>
    <cellStyle name="Separador de milhares 7 2 3 2 4" xfId="3943"/>
    <cellStyle name="Separador de milhares 7 2 3 2 4 2" xfId="6409"/>
    <cellStyle name="Separador de milhares 7 2 3 2 4 2 2" xfId="11899"/>
    <cellStyle name="Separador de milhares 7 2 3 2 4 3" xfId="9433"/>
    <cellStyle name="Separador de milhares 7 2 3 2 5" xfId="4764"/>
    <cellStyle name="Separador de milhares 7 2 3 2 5 2" xfId="10254"/>
    <cellStyle name="Separador de milhares 7 2 3 2 6" xfId="8237"/>
    <cellStyle name="Separador de milhares 7 2 3 3" xfId="2632"/>
    <cellStyle name="Separador de milhares 7 2 3 3 2" xfId="2633"/>
    <cellStyle name="Separador de milhares 7 2 3 3 2 2" xfId="3595"/>
    <cellStyle name="Separador de milhares 7 2 3 3 2 2 2" xfId="6061"/>
    <cellStyle name="Separador de milhares 7 2 3 3 2 2 2 2" xfId="11551"/>
    <cellStyle name="Separador de milhares 7 2 3 3 2 2 3" xfId="9085"/>
    <cellStyle name="Separador de milhares 7 2 3 3 2 3" xfId="4418"/>
    <cellStyle name="Separador de milhares 7 2 3 3 2 3 2" xfId="6884"/>
    <cellStyle name="Separador de milhares 7 2 3 3 2 3 2 2" xfId="12374"/>
    <cellStyle name="Separador de milhares 7 2 3 3 2 3 3" xfId="9908"/>
    <cellStyle name="Separador de milhares 7 2 3 3 2 4" xfId="5239"/>
    <cellStyle name="Separador de milhares 7 2 3 3 2 4 2" xfId="10729"/>
    <cellStyle name="Separador de milhares 7 2 3 3 2 5" xfId="8240"/>
    <cellStyle name="Separador de milhares 7 2 3 3 3" xfId="3191"/>
    <cellStyle name="Separador de milhares 7 2 3 3 3 2" xfId="5657"/>
    <cellStyle name="Separador de milhares 7 2 3 3 3 2 2" xfId="11147"/>
    <cellStyle name="Separador de milhares 7 2 3 3 3 3" xfId="8681"/>
    <cellStyle name="Separador de milhares 7 2 3 3 4" xfId="4014"/>
    <cellStyle name="Separador de milhares 7 2 3 3 4 2" xfId="6480"/>
    <cellStyle name="Separador de milhares 7 2 3 3 4 2 2" xfId="11970"/>
    <cellStyle name="Separador de milhares 7 2 3 3 4 3" xfId="9504"/>
    <cellStyle name="Separador de milhares 7 2 3 3 5" xfId="4835"/>
    <cellStyle name="Separador de milhares 7 2 3 3 5 2" xfId="10325"/>
    <cellStyle name="Separador de milhares 7 2 3 3 6" xfId="8239"/>
    <cellStyle name="Separador de milhares 7 2 3 4" xfId="2634"/>
    <cellStyle name="Separador de milhares 7 2 3 4 2" xfId="2635"/>
    <cellStyle name="Separador de milhares 7 2 3 4 2 2" xfId="3391"/>
    <cellStyle name="Separador de milhares 7 2 3 4 2 2 2" xfId="5857"/>
    <cellStyle name="Separador de milhares 7 2 3 4 2 2 2 2" xfId="11347"/>
    <cellStyle name="Separador de milhares 7 2 3 4 2 2 3" xfId="8881"/>
    <cellStyle name="Separador de milhares 7 2 3 4 2 3" xfId="4214"/>
    <cellStyle name="Separador de milhares 7 2 3 4 2 3 2" xfId="6680"/>
    <cellStyle name="Separador de milhares 7 2 3 4 2 3 2 2" xfId="12170"/>
    <cellStyle name="Separador de milhares 7 2 3 4 2 3 3" xfId="9704"/>
    <cellStyle name="Separador de milhares 7 2 3 4 2 4" xfId="5035"/>
    <cellStyle name="Separador de milhares 7 2 3 4 2 4 2" xfId="10525"/>
    <cellStyle name="Separador de milhares 7 2 3 4 2 5" xfId="8242"/>
    <cellStyle name="Separador de milhares 7 2 3 4 3" xfId="2987"/>
    <cellStyle name="Separador de milhares 7 2 3 4 3 2" xfId="5453"/>
    <cellStyle name="Separador de milhares 7 2 3 4 3 2 2" xfId="10943"/>
    <cellStyle name="Separador de milhares 7 2 3 4 3 3" xfId="8477"/>
    <cellStyle name="Separador de milhares 7 2 3 4 4" xfId="3810"/>
    <cellStyle name="Separador de milhares 7 2 3 4 4 2" xfId="6276"/>
    <cellStyle name="Separador de milhares 7 2 3 4 4 2 2" xfId="11766"/>
    <cellStyle name="Separador de milhares 7 2 3 4 4 3" xfId="9300"/>
    <cellStyle name="Separador de milhares 7 2 3 4 5" xfId="4631"/>
    <cellStyle name="Separador de milhares 7 2 3 4 5 2" xfId="10121"/>
    <cellStyle name="Separador de milhares 7 2 3 4 6" xfId="8241"/>
    <cellStyle name="Separador de milhares 7 2 3 5" xfId="2636"/>
    <cellStyle name="Separador de milhares 7 2 3 5 2" xfId="3326"/>
    <cellStyle name="Separador de milhares 7 2 3 5 2 2" xfId="5792"/>
    <cellStyle name="Separador de milhares 7 2 3 5 2 2 2" xfId="11282"/>
    <cellStyle name="Separador de milhares 7 2 3 5 2 3" xfId="8816"/>
    <cellStyle name="Separador de milhares 7 2 3 5 3" xfId="4149"/>
    <cellStyle name="Separador de milhares 7 2 3 5 3 2" xfId="6615"/>
    <cellStyle name="Separador de milhares 7 2 3 5 3 2 2" xfId="12105"/>
    <cellStyle name="Separador de milhares 7 2 3 5 3 3" xfId="9639"/>
    <cellStyle name="Separador de milhares 7 2 3 5 4" xfId="4970"/>
    <cellStyle name="Separador de milhares 7 2 3 5 4 2" xfId="10460"/>
    <cellStyle name="Separador de milhares 7 2 3 5 5" xfId="8243"/>
    <cellStyle name="Separador de milhares 7 2 3 6" xfId="2922"/>
    <cellStyle name="Separador de milhares 7 2 3 6 2" xfId="5388"/>
    <cellStyle name="Separador de milhares 7 2 3 6 2 2" xfId="10878"/>
    <cellStyle name="Separador de milhares 7 2 3 6 3" xfId="8412"/>
    <cellStyle name="Separador de milhares 7 2 3 7" xfId="3745"/>
    <cellStyle name="Separador de milhares 7 2 3 7 2" xfId="6211"/>
    <cellStyle name="Separador de milhares 7 2 3 7 2 2" xfId="11701"/>
    <cellStyle name="Separador de milhares 7 2 3 7 3" xfId="9235"/>
    <cellStyle name="Separador de milhares 7 2 3 8" xfId="4566"/>
    <cellStyle name="Separador de milhares 7 2 3 8 2" xfId="10056"/>
    <cellStyle name="Separador de milhares 7 2 3 9" xfId="8236"/>
    <cellStyle name="Separador de milhares 7 2 4" xfId="953"/>
    <cellStyle name="Separador de milhares 7 2 4 2" xfId="2638"/>
    <cellStyle name="Separador de milhares 7 2 4 2 2" xfId="3423"/>
    <cellStyle name="Separador de milhares 7 2 4 2 2 2" xfId="5889"/>
    <cellStyle name="Separador de milhares 7 2 4 2 2 2 2" xfId="11379"/>
    <cellStyle name="Separador de milhares 7 2 4 2 2 3" xfId="8913"/>
    <cellStyle name="Separador de milhares 7 2 4 2 3" xfId="4246"/>
    <cellStyle name="Separador de milhares 7 2 4 2 3 2" xfId="6712"/>
    <cellStyle name="Separador de milhares 7 2 4 2 3 2 2" xfId="12202"/>
    <cellStyle name="Separador de milhares 7 2 4 2 3 3" xfId="9736"/>
    <cellStyle name="Separador de milhares 7 2 4 2 4" xfId="5067"/>
    <cellStyle name="Separador de milhares 7 2 4 2 4 2" xfId="10557"/>
    <cellStyle name="Separador de milhares 7 2 4 2 5" xfId="8245"/>
    <cellStyle name="Separador de milhares 7 2 4 3" xfId="3019"/>
    <cellStyle name="Separador de milhares 7 2 4 3 2" xfId="5485"/>
    <cellStyle name="Separador de milhares 7 2 4 3 2 2" xfId="10975"/>
    <cellStyle name="Separador de milhares 7 2 4 3 3" xfId="8509"/>
    <cellStyle name="Separador de milhares 7 2 4 4" xfId="3842"/>
    <cellStyle name="Separador de milhares 7 2 4 4 2" xfId="6308"/>
    <cellStyle name="Separador de milhares 7 2 4 4 2 2" xfId="11798"/>
    <cellStyle name="Separador de milhares 7 2 4 4 3" xfId="9332"/>
    <cellStyle name="Separador de milhares 7 2 4 5" xfId="4663"/>
    <cellStyle name="Separador de milhares 7 2 4 5 2" xfId="10153"/>
    <cellStyle name="Separador de milhares 7 2 4 6" xfId="8244"/>
    <cellStyle name="Separador de milhares 7 2 4 7" xfId="2637"/>
    <cellStyle name="Separador de milhares 7 2 5" xfId="2639"/>
    <cellStyle name="Separador de milhares 7 2 5 2" xfId="2640"/>
    <cellStyle name="Separador de milhares 7 2 5 2 2" xfId="3441"/>
    <cellStyle name="Separador de milhares 7 2 5 2 2 2" xfId="5907"/>
    <cellStyle name="Separador de milhares 7 2 5 2 2 2 2" xfId="11397"/>
    <cellStyle name="Separador de milhares 7 2 5 2 2 3" xfId="8931"/>
    <cellStyle name="Separador de milhares 7 2 5 2 3" xfId="4264"/>
    <cellStyle name="Separador de milhares 7 2 5 2 3 2" xfId="6730"/>
    <cellStyle name="Separador de milhares 7 2 5 2 3 2 2" xfId="12220"/>
    <cellStyle name="Separador de milhares 7 2 5 2 3 3" xfId="9754"/>
    <cellStyle name="Separador de milhares 7 2 5 2 4" xfId="5085"/>
    <cellStyle name="Separador de milhares 7 2 5 2 4 2" xfId="10575"/>
    <cellStyle name="Separador de milhares 7 2 5 2 5" xfId="8247"/>
    <cellStyle name="Separador de milhares 7 2 5 3" xfId="3037"/>
    <cellStyle name="Separador de milhares 7 2 5 3 2" xfId="5503"/>
    <cellStyle name="Separador de milhares 7 2 5 3 2 2" xfId="10993"/>
    <cellStyle name="Separador de milhares 7 2 5 3 3" xfId="8527"/>
    <cellStyle name="Separador de milhares 7 2 5 4" xfId="3860"/>
    <cellStyle name="Separador de milhares 7 2 5 4 2" xfId="6326"/>
    <cellStyle name="Separador de milhares 7 2 5 4 2 2" xfId="11816"/>
    <cellStyle name="Separador de milhares 7 2 5 4 3" xfId="9350"/>
    <cellStyle name="Separador de milhares 7 2 5 5" xfId="4681"/>
    <cellStyle name="Separador de milhares 7 2 5 5 2" xfId="10171"/>
    <cellStyle name="Separador de milhares 7 2 5 6" xfId="8246"/>
    <cellStyle name="Separador de milhares 7 2 6" xfId="2641"/>
    <cellStyle name="Separador de milhares 7 2 6 2" xfId="2642"/>
    <cellStyle name="Separador de milhares 7 2 6 2 2" xfId="3577"/>
    <cellStyle name="Separador de milhares 7 2 6 2 2 2" xfId="6043"/>
    <cellStyle name="Separador de milhares 7 2 6 2 2 2 2" xfId="11533"/>
    <cellStyle name="Separador de milhares 7 2 6 2 2 3" xfId="9067"/>
    <cellStyle name="Separador de milhares 7 2 6 2 3" xfId="4400"/>
    <cellStyle name="Separador de milhares 7 2 6 2 3 2" xfId="6866"/>
    <cellStyle name="Separador de milhares 7 2 6 2 3 2 2" xfId="12356"/>
    <cellStyle name="Separador de milhares 7 2 6 2 3 3" xfId="9890"/>
    <cellStyle name="Separador de milhares 7 2 6 2 4" xfId="5221"/>
    <cellStyle name="Separador de milhares 7 2 6 2 4 2" xfId="10711"/>
    <cellStyle name="Separador de milhares 7 2 6 2 5" xfId="8249"/>
    <cellStyle name="Separador de milhares 7 2 6 3" xfId="3173"/>
    <cellStyle name="Separador de milhares 7 2 6 3 2" xfId="5639"/>
    <cellStyle name="Separador de milhares 7 2 6 3 2 2" xfId="11129"/>
    <cellStyle name="Separador de milhares 7 2 6 3 3" xfId="8663"/>
    <cellStyle name="Separador de milhares 7 2 6 4" xfId="3996"/>
    <cellStyle name="Separador de milhares 7 2 6 4 2" xfId="6462"/>
    <cellStyle name="Separador de milhares 7 2 6 4 2 2" xfId="11952"/>
    <cellStyle name="Separador de milhares 7 2 6 4 3" xfId="9486"/>
    <cellStyle name="Separador de milhares 7 2 6 5" xfId="4817"/>
    <cellStyle name="Separador de milhares 7 2 6 5 2" xfId="10307"/>
    <cellStyle name="Separador de milhares 7 2 6 6" xfId="8248"/>
    <cellStyle name="Separador de milhares 7 2 7" xfId="2643"/>
    <cellStyle name="Separador de milhares 7 2 7 2" xfId="3279"/>
    <cellStyle name="Separador de milhares 7 2 7 2 2" xfId="5745"/>
    <cellStyle name="Separador de milhares 7 2 7 2 2 2" xfId="11235"/>
    <cellStyle name="Separador de milhares 7 2 7 2 3" xfId="8769"/>
    <cellStyle name="Separador de milhares 7 2 7 3" xfId="4102"/>
    <cellStyle name="Separador de milhares 7 2 7 3 2" xfId="6568"/>
    <cellStyle name="Separador de milhares 7 2 7 3 2 2" xfId="12058"/>
    <cellStyle name="Separador de milhares 7 2 7 3 3" xfId="9592"/>
    <cellStyle name="Separador de milhares 7 2 7 4" xfId="4923"/>
    <cellStyle name="Separador de milhares 7 2 7 4 2" xfId="10413"/>
    <cellStyle name="Separador de milhares 7 2 7 5" xfId="8250"/>
    <cellStyle name="Separador de milhares 7 2 8" xfId="2877"/>
    <cellStyle name="Separador de milhares 7 2 8 2" xfId="5343"/>
    <cellStyle name="Separador de milhares 7 2 8 2 2" xfId="10833"/>
    <cellStyle name="Separador de milhares 7 2 8 3" xfId="8367"/>
    <cellStyle name="Separador de milhares 7 2 9" xfId="3699"/>
    <cellStyle name="Separador de milhares 7 2 9 2" xfId="6165"/>
    <cellStyle name="Separador de milhares 7 2 9 2 2" xfId="11655"/>
    <cellStyle name="Separador de milhares 7 2 9 3" xfId="9189"/>
    <cellStyle name="Separador de milhares 7 3" xfId="663"/>
    <cellStyle name="Separador de milhares 7 3 2" xfId="1159"/>
    <cellStyle name="Separador de milhares 7 3 2 2" xfId="8251"/>
    <cellStyle name="Separador de milhares 7 3 2 3" xfId="2644"/>
    <cellStyle name="Separador de milhares 7 3 2 4" xfId="12867"/>
    <cellStyle name="Separador de milhares 7 3 3" xfId="955"/>
    <cellStyle name="Separador de milhares 7 3 4" xfId="7401"/>
    <cellStyle name="Separador de milhares 7 3 5" xfId="12782"/>
    <cellStyle name="Separador de milhares 7 4" xfId="664"/>
    <cellStyle name="Separador de milhares 7 4 2" xfId="1160"/>
    <cellStyle name="Separador de milhares 7 4 2 2" xfId="8252"/>
    <cellStyle name="Separador de milhares 7 4 2 3" xfId="2645"/>
    <cellStyle name="Separador de milhares 7 4 3" xfId="956"/>
    <cellStyle name="Separador de milhares 7 4 4" xfId="7402"/>
    <cellStyle name="Separador de milhares 7 5" xfId="1156"/>
    <cellStyle name="Separador de milhares 7 5 10" xfId="2646"/>
    <cellStyle name="Separador de milhares 7 5 2" xfId="2647"/>
    <cellStyle name="Separador de milhares 7 5 2 2" xfId="2648"/>
    <cellStyle name="Separador de milhares 7 5 2 2 2" xfId="3516"/>
    <cellStyle name="Separador de milhares 7 5 2 2 2 2" xfId="5982"/>
    <cellStyle name="Separador de milhares 7 5 2 2 2 2 2" xfId="11472"/>
    <cellStyle name="Separador de milhares 7 5 2 2 2 3" xfId="9006"/>
    <cellStyle name="Separador de milhares 7 5 2 2 3" xfId="4339"/>
    <cellStyle name="Separador de milhares 7 5 2 2 3 2" xfId="6805"/>
    <cellStyle name="Separador de milhares 7 5 2 2 3 2 2" xfId="12295"/>
    <cellStyle name="Separador de milhares 7 5 2 2 3 3" xfId="9829"/>
    <cellStyle name="Separador de milhares 7 5 2 2 4" xfId="5160"/>
    <cellStyle name="Separador de milhares 7 5 2 2 4 2" xfId="10650"/>
    <cellStyle name="Separador de milhares 7 5 2 2 5" xfId="8255"/>
    <cellStyle name="Separador de milhares 7 5 2 3" xfId="3112"/>
    <cellStyle name="Separador de milhares 7 5 2 3 2" xfId="5578"/>
    <cellStyle name="Separador de milhares 7 5 2 3 2 2" xfId="11068"/>
    <cellStyle name="Separador de milhares 7 5 2 3 3" xfId="8602"/>
    <cellStyle name="Separador de milhares 7 5 2 4" xfId="3935"/>
    <cellStyle name="Separador de milhares 7 5 2 4 2" xfId="6401"/>
    <cellStyle name="Separador de milhares 7 5 2 4 2 2" xfId="11891"/>
    <cellStyle name="Separador de milhares 7 5 2 4 3" xfId="9425"/>
    <cellStyle name="Separador de milhares 7 5 2 5" xfId="4756"/>
    <cellStyle name="Separador de milhares 7 5 2 5 2" xfId="10246"/>
    <cellStyle name="Separador de milhares 7 5 2 6" xfId="8254"/>
    <cellStyle name="Separador de milhares 7 5 3" xfId="2649"/>
    <cellStyle name="Separador de milhares 7 5 3 2" xfId="2650"/>
    <cellStyle name="Separador de milhares 7 5 3 2 2" xfId="3587"/>
    <cellStyle name="Separador de milhares 7 5 3 2 2 2" xfId="6053"/>
    <cellStyle name="Separador de milhares 7 5 3 2 2 2 2" xfId="11543"/>
    <cellStyle name="Separador de milhares 7 5 3 2 2 3" xfId="9077"/>
    <cellStyle name="Separador de milhares 7 5 3 2 3" xfId="4410"/>
    <cellStyle name="Separador de milhares 7 5 3 2 3 2" xfId="6876"/>
    <cellStyle name="Separador de milhares 7 5 3 2 3 2 2" xfId="12366"/>
    <cellStyle name="Separador de milhares 7 5 3 2 3 3" xfId="9900"/>
    <cellStyle name="Separador de milhares 7 5 3 2 4" xfId="5231"/>
    <cellStyle name="Separador de milhares 7 5 3 2 4 2" xfId="10721"/>
    <cellStyle name="Separador de milhares 7 5 3 2 5" xfId="8257"/>
    <cellStyle name="Separador de milhares 7 5 3 3" xfId="3183"/>
    <cellStyle name="Separador de milhares 7 5 3 3 2" xfId="5649"/>
    <cellStyle name="Separador de milhares 7 5 3 3 2 2" xfId="11139"/>
    <cellStyle name="Separador de milhares 7 5 3 3 3" xfId="8673"/>
    <cellStyle name="Separador de milhares 7 5 3 4" xfId="4006"/>
    <cellStyle name="Separador de milhares 7 5 3 4 2" xfId="6472"/>
    <cellStyle name="Separador de milhares 7 5 3 4 2 2" xfId="11962"/>
    <cellStyle name="Separador de milhares 7 5 3 4 3" xfId="9496"/>
    <cellStyle name="Separador de milhares 7 5 3 5" xfId="4827"/>
    <cellStyle name="Separador de milhares 7 5 3 5 2" xfId="10317"/>
    <cellStyle name="Separador de milhares 7 5 3 6" xfId="8256"/>
    <cellStyle name="Separador de milhares 7 5 4" xfId="2651"/>
    <cellStyle name="Separador de milhares 7 5 4 2" xfId="2652"/>
    <cellStyle name="Separador de milhares 7 5 4 2 2" xfId="3460"/>
    <cellStyle name="Separador de milhares 7 5 4 2 2 2" xfId="5926"/>
    <cellStyle name="Separador de milhares 7 5 4 2 2 2 2" xfId="11416"/>
    <cellStyle name="Separador de milhares 7 5 4 2 2 3" xfId="8950"/>
    <cellStyle name="Separador de milhares 7 5 4 2 3" xfId="4283"/>
    <cellStyle name="Separador de milhares 7 5 4 2 3 2" xfId="6749"/>
    <cellStyle name="Separador de milhares 7 5 4 2 3 2 2" xfId="12239"/>
    <cellStyle name="Separador de milhares 7 5 4 2 3 3" xfId="9773"/>
    <cellStyle name="Separador de milhares 7 5 4 2 4" xfId="5104"/>
    <cellStyle name="Separador de milhares 7 5 4 2 4 2" xfId="10594"/>
    <cellStyle name="Separador de milhares 7 5 4 2 5" xfId="8259"/>
    <cellStyle name="Separador de milhares 7 5 4 3" xfId="3056"/>
    <cellStyle name="Separador de milhares 7 5 4 3 2" xfId="5522"/>
    <cellStyle name="Separador de milhares 7 5 4 3 2 2" xfId="11012"/>
    <cellStyle name="Separador de milhares 7 5 4 3 3" xfId="8546"/>
    <cellStyle name="Separador de milhares 7 5 4 4" xfId="3879"/>
    <cellStyle name="Separador de milhares 7 5 4 4 2" xfId="6345"/>
    <cellStyle name="Separador de milhares 7 5 4 4 2 2" xfId="11835"/>
    <cellStyle name="Separador de milhares 7 5 4 4 3" xfId="9369"/>
    <cellStyle name="Separador de milhares 7 5 4 5" xfId="4700"/>
    <cellStyle name="Separador de milhares 7 5 4 5 2" xfId="10190"/>
    <cellStyle name="Separador de milhares 7 5 4 6" xfId="8258"/>
    <cellStyle name="Separador de milhares 7 5 5" xfId="2653"/>
    <cellStyle name="Separador de milhares 7 5 5 2" xfId="3318"/>
    <cellStyle name="Separador de milhares 7 5 5 2 2" xfId="5784"/>
    <cellStyle name="Separador de milhares 7 5 5 2 2 2" xfId="11274"/>
    <cellStyle name="Separador de milhares 7 5 5 2 3" xfId="8808"/>
    <cellStyle name="Separador de milhares 7 5 5 3" xfId="4141"/>
    <cellStyle name="Separador de milhares 7 5 5 3 2" xfId="6607"/>
    <cellStyle name="Separador de milhares 7 5 5 3 2 2" xfId="12097"/>
    <cellStyle name="Separador de milhares 7 5 5 3 3" xfId="9631"/>
    <cellStyle name="Separador de milhares 7 5 5 4" xfId="4962"/>
    <cellStyle name="Separador de milhares 7 5 5 4 2" xfId="10452"/>
    <cellStyle name="Separador de milhares 7 5 5 5" xfId="8260"/>
    <cellStyle name="Separador de milhares 7 5 6" xfId="2914"/>
    <cellStyle name="Separador de milhares 7 5 6 2" xfId="5380"/>
    <cellStyle name="Separador de milhares 7 5 6 2 2" xfId="10870"/>
    <cellStyle name="Separador de milhares 7 5 6 3" xfId="8404"/>
    <cellStyle name="Separador de milhares 7 5 7" xfId="3737"/>
    <cellStyle name="Separador de milhares 7 5 7 2" xfId="6203"/>
    <cellStyle name="Separador de milhares 7 5 7 2 2" xfId="11693"/>
    <cellStyle name="Separador de milhares 7 5 7 3" xfId="9227"/>
    <cellStyle name="Separador de milhares 7 5 8" xfId="4558"/>
    <cellStyle name="Separador de milhares 7 5 8 2" xfId="10048"/>
    <cellStyle name="Separador de milhares 7 5 9" xfId="8253"/>
    <cellStyle name="Separador de milhares 7 6" xfId="952"/>
    <cellStyle name="Separador de milhares 7 6 2" xfId="2655"/>
    <cellStyle name="Separador de milhares 7 6 2 2" xfId="3413"/>
    <cellStyle name="Separador de milhares 7 6 2 2 2" xfId="5879"/>
    <cellStyle name="Separador de milhares 7 6 2 2 2 2" xfId="11369"/>
    <cellStyle name="Separador de milhares 7 6 2 2 3" xfId="8903"/>
    <cellStyle name="Separador de milhares 7 6 2 3" xfId="4236"/>
    <cellStyle name="Separador de milhares 7 6 2 3 2" xfId="6702"/>
    <cellStyle name="Separador de milhares 7 6 2 3 2 2" xfId="12192"/>
    <cellStyle name="Separador de milhares 7 6 2 3 3" xfId="9726"/>
    <cellStyle name="Separador de milhares 7 6 2 4" xfId="5057"/>
    <cellStyle name="Separador de milhares 7 6 2 4 2" xfId="10547"/>
    <cellStyle name="Separador de milhares 7 6 2 5" xfId="8262"/>
    <cellStyle name="Separador de milhares 7 6 3" xfId="3009"/>
    <cellStyle name="Separador de milhares 7 6 3 2" xfId="5475"/>
    <cellStyle name="Separador de milhares 7 6 3 2 2" xfId="10965"/>
    <cellStyle name="Separador de milhares 7 6 3 3" xfId="8499"/>
    <cellStyle name="Separador de milhares 7 6 4" xfId="3832"/>
    <cellStyle name="Separador de milhares 7 6 4 2" xfId="6298"/>
    <cellStyle name="Separador de milhares 7 6 4 2 2" xfId="11788"/>
    <cellStyle name="Separador de milhares 7 6 4 3" xfId="9322"/>
    <cellStyle name="Separador de milhares 7 6 5" xfId="4653"/>
    <cellStyle name="Separador de milhares 7 6 5 2" xfId="10143"/>
    <cellStyle name="Separador de milhares 7 6 6" xfId="8261"/>
    <cellStyle name="Separador de milhares 7 6 7" xfId="2654"/>
    <cellStyle name="Separador de milhares 7 7" xfId="2656"/>
    <cellStyle name="Separador de milhares 7 7 2" xfId="2657"/>
    <cellStyle name="Separador de milhares 7 7 2 2" xfId="3401"/>
    <cellStyle name="Separador de milhares 7 7 2 2 2" xfId="5867"/>
    <cellStyle name="Separador de milhares 7 7 2 2 2 2" xfId="11357"/>
    <cellStyle name="Separador de milhares 7 7 2 2 3" xfId="8891"/>
    <cellStyle name="Separador de milhares 7 7 2 3" xfId="4224"/>
    <cellStyle name="Separador de milhares 7 7 2 3 2" xfId="6690"/>
    <cellStyle name="Separador de milhares 7 7 2 3 2 2" xfId="12180"/>
    <cellStyle name="Separador de milhares 7 7 2 3 3" xfId="9714"/>
    <cellStyle name="Separador de milhares 7 7 2 4" xfId="5045"/>
    <cellStyle name="Separador de milhares 7 7 2 4 2" xfId="10535"/>
    <cellStyle name="Separador de milhares 7 7 2 5" xfId="8264"/>
    <cellStyle name="Separador de milhares 7 7 3" xfId="2997"/>
    <cellStyle name="Separador de milhares 7 7 3 2" xfId="5463"/>
    <cellStyle name="Separador de milhares 7 7 3 2 2" xfId="10953"/>
    <cellStyle name="Separador de milhares 7 7 3 3" xfId="8487"/>
    <cellStyle name="Separador de milhares 7 7 4" xfId="3820"/>
    <cellStyle name="Separador de milhares 7 7 4 2" xfId="6286"/>
    <cellStyle name="Separador de milhares 7 7 4 2 2" xfId="11776"/>
    <cellStyle name="Separador de milhares 7 7 4 3" xfId="9310"/>
    <cellStyle name="Separador de milhares 7 7 5" xfId="4641"/>
    <cellStyle name="Separador de milhares 7 7 5 2" xfId="10131"/>
    <cellStyle name="Separador de milhares 7 7 6" xfId="8263"/>
    <cellStyle name="Separador de milhares 7 8" xfId="2658"/>
    <cellStyle name="Separador de milhares 7 8 2" xfId="2659"/>
    <cellStyle name="Separador de milhares 7 8 2 2" xfId="3580"/>
    <cellStyle name="Separador de milhares 7 8 2 2 2" xfId="6046"/>
    <cellStyle name="Separador de milhares 7 8 2 2 2 2" xfId="11536"/>
    <cellStyle name="Separador de milhares 7 8 2 2 3" xfId="9070"/>
    <cellStyle name="Separador de milhares 7 8 2 3" xfId="4403"/>
    <cellStyle name="Separador de milhares 7 8 2 3 2" xfId="6869"/>
    <cellStyle name="Separador de milhares 7 8 2 3 2 2" xfId="12359"/>
    <cellStyle name="Separador de milhares 7 8 2 3 3" xfId="9893"/>
    <cellStyle name="Separador de milhares 7 8 2 4" xfId="5224"/>
    <cellStyle name="Separador de milhares 7 8 2 4 2" xfId="10714"/>
    <cellStyle name="Separador de milhares 7 8 2 5" xfId="8266"/>
    <cellStyle name="Separador de milhares 7 8 3" xfId="3176"/>
    <cellStyle name="Separador de milhares 7 8 3 2" xfId="5642"/>
    <cellStyle name="Separador de milhares 7 8 3 2 2" xfId="11132"/>
    <cellStyle name="Separador de milhares 7 8 3 3" xfId="8666"/>
    <cellStyle name="Separador de milhares 7 8 4" xfId="3999"/>
    <cellStyle name="Separador de milhares 7 8 4 2" xfId="6465"/>
    <cellStyle name="Separador de milhares 7 8 4 2 2" xfId="11955"/>
    <cellStyle name="Separador de milhares 7 8 4 3" xfId="9489"/>
    <cellStyle name="Separador de milhares 7 8 5" xfId="4820"/>
    <cellStyle name="Separador de milhares 7 8 5 2" xfId="10310"/>
    <cellStyle name="Separador de milhares 7 8 6" xfId="8265"/>
    <cellStyle name="Separador de milhares 7 9" xfId="2660"/>
    <cellStyle name="Separador de milhares 7 9 2" xfId="3271"/>
    <cellStyle name="Separador de milhares 7 9 2 2" xfId="5737"/>
    <cellStyle name="Separador de milhares 7 9 2 2 2" xfId="11227"/>
    <cellStyle name="Separador de milhares 7 9 2 3" xfId="8761"/>
    <cellStyle name="Separador de milhares 7 9 3" xfId="4094"/>
    <cellStyle name="Separador de milhares 7 9 3 2" xfId="6560"/>
    <cellStyle name="Separador de milhares 7 9 3 2 2" xfId="12050"/>
    <cellStyle name="Separador de milhares 7 9 3 3" xfId="9584"/>
    <cellStyle name="Separador de milhares 7 9 4" xfId="4915"/>
    <cellStyle name="Separador de milhares 7 9 4 2" xfId="10405"/>
    <cellStyle name="Separador de milhares 7 9 5" xfId="8267"/>
    <cellStyle name="Separador de milhares 8" xfId="665"/>
    <cellStyle name="Separador de milhares 8 2" xfId="666"/>
    <cellStyle name="Separador de milhares 8 2 2" xfId="667"/>
    <cellStyle name="Separador de milhares 8 2 2 2" xfId="668"/>
    <cellStyle name="Separador de milhares 8 2 2 2 2" xfId="1164"/>
    <cellStyle name="Separador de milhares 8 2 2 2 3" xfId="960"/>
    <cellStyle name="Separador de milhares 8 2 2 3" xfId="1163"/>
    <cellStyle name="Separador de milhares 8 2 2 4" xfId="959"/>
    <cellStyle name="Separador de milhares 8 2 3" xfId="669"/>
    <cellStyle name="Separador de milhares 8 2 3 2" xfId="1165"/>
    <cellStyle name="Separador de milhares 8 2 3 3" xfId="961"/>
    <cellStyle name="Separador de milhares 8 2 4" xfId="1162"/>
    <cellStyle name="Separador de milhares 8 2 5" xfId="958"/>
    <cellStyle name="Separador de milhares 8 3" xfId="670"/>
    <cellStyle name="Separador de milhares 8 3 2" xfId="671"/>
    <cellStyle name="Separador de milhares 8 3 2 2" xfId="1167"/>
    <cellStyle name="Separador de milhares 8 3 2 3" xfId="963"/>
    <cellStyle name="Separador de milhares 8 3 3" xfId="1166"/>
    <cellStyle name="Separador de milhares 8 3 4" xfId="962"/>
    <cellStyle name="Separador de milhares 8 4" xfId="672"/>
    <cellStyle name="Separador de milhares 8 4 2" xfId="673"/>
    <cellStyle name="Separador de milhares 8 4 2 2" xfId="1169"/>
    <cellStyle name="Separador de milhares 8 4 2 3" xfId="965"/>
    <cellStyle name="Separador de milhares 8 4 3" xfId="1168"/>
    <cellStyle name="Separador de milhares 8 4 4" xfId="964"/>
    <cellStyle name="Separador de milhares 8 5" xfId="674"/>
    <cellStyle name="Separador de milhares 8 5 2" xfId="1170"/>
    <cellStyle name="Separador de milhares 8 5 3" xfId="966"/>
    <cellStyle name="Separador de milhares 8 6" xfId="1161"/>
    <cellStyle name="Separador de milhares 8 6 2" xfId="8268"/>
    <cellStyle name="Separador de milhares 8 7" xfId="957"/>
    <cellStyle name="Separador de milhares 8 8" xfId="7403"/>
    <cellStyle name="Separador de milhares 8 9" xfId="12740"/>
    <cellStyle name="Separador de milhares 9" xfId="675"/>
    <cellStyle name="Separador de milhares 9 2" xfId="1171"/>
    <cellStyle name="Separador de milhares 9 3" xfId="967"/>
    <cellStyle name="Separador de milhares 9 4" xfId="12741"/>
    <cellStyle name="Separador de milhares_ELETRICA_2 2 2" xfId="676"/>
    <cellStyle name="subhead" xfId="677"/>
    <cellStyle name="subhead 2" xfId="2661"/>
    <cellStyle name="Texto de Aviso 2" xfId="678"/>
    <cellStyle name="Texto de Aviso 2 2" xfId="679"/>
    <cellStyle name="Texto de Aviso 2 2 2" xfId="2836"/>
    <cellStyle name="Texto de Aviso 2 3" xfId="2837"/>
    <cellStyle name="Texto de Aviso 2 4" xfId="1259"/>
    <cellStyle name="Texto de Aviso 2_AQPNG_ORC_R01_2013_11_22(OBRA COMPLETA) 29112013-2" xfId="680"/>
    <cellStyle name="Texto de Aviso 3" xfId="2838"/>
    <cellStyle name="Texto de Aviso 3 2" xfId="12742"/>
    <cellStyle name="Texto de Aviso 4" xfId="7294"/>
    <cellStyle name="Texto Explicativo 2" xfId="681"/>
    <cellStyle name="Texto Explicativo 2 2" xfId="682"/>
    <cellStyle name="Texto Explicativo 2 2 2" xfId="2839"/>
    <cellStyle name="Texto Explicativo 2 3" xfId="2840"/>
    <cellStyle name="Texto Explicativo 2 4" xfId="1260"/>
    <cellStyle name="Texto Explicativo 2_AQPNG_ORC_R01_2013_11_22(OBRA COMPLETA) 29112013-2" xfId="683"/>
    <cellStyle name="Texto Explicativo 3" xfId="2841"/>
    <cellStyle name="Texto Explicativo 3 2" xfId="12743"/>
    <cellStyle name="Texto Explicativo 4" xfId="7295"/>
    <cellStyle name="Title" xfId="2662"/>
    <cellStyle name="Title 2" xfId="2663"/>
    <cellStyle name="Title 3" xfId="2664"/>
    <cellStyle name="Title 4" xfId="12744"/>
    <cellStyle name="Título 1 2" xfId="684"/>
    <cellStyle name="Título 1 2 2" xfId="2666"/>
    <cellStyle name="Título 1 2 2 2" xfId="2842"/>
    <cellStyle name="Título 1 2 3" xfId="2843"/>
    <cellStyle name="Título 1 2 4" xfId="2665"/>
    <cellStyle name="Título 1 2 5" xfId="1262"/>
    <cellStyle name="Título 1 2 6" xfId="12745"/>
    <cellStyle name="Título 1 3" xfId="685"/>
    <cellStyle name="Título 1 3 2" xfId="2667"/>
    <cellStyle name="Título 1 4" xfId="7297"/>
    <cellStyle name="Título 2 2" xfId="686"/>
    <cellStyle name="Título 2 2 2" xfId="2669"/>
    <cellStyle name="Título 2 2 2 2" xfId="2844"/>
    <cellStyle name="Título 2 2 3" xfId="2845"/>
    <cellStyle name="Título 2 2 4" xfId="2668"/>
    <cellStyle name="Título 2 2 5" xfId="1263"/>
    <cellStyle name="Título 2 2 6" xfId="12746"/>
    <cellStyle name="Título 2 3" xfId="687"/>
    <cellStyle name="Título 2 3 2" xfId="2670"/>
    <cellStyle name="Título 2 4" xfId="7298"/>
    <cellStyle name="Título 3 2" xfId="688"/>
    <cellStyle name="Título 3 2 2" xfId="2672"/>
    <cellStyle name="Título 3 2 2 2" xfId="2846"/>
    <cellStyle name="Título 3 2 3" xfId="2847"/>
    <cellStyle name="Título 3 2 4" xfId="2671"/>
    <cellStyle name="Título 3 2 5" xfId="1264"/>
    <cellStyle name="Título 3 2 6" xfId="12747"/>
    <cellStyle name="Título 3 3" xfId="689"/>
    <cellStyle name="Título 3 3 2" xfId="2673"/>
    <cellStyle name="Título 3 4" xfId="7299"/>
    <cellStyle name="Título 4 2" xfId="690"/>
    <cellStyle name="Título 4 2 2" xfId="2675"/>
    <cellStyle name="Título 4 2 2 2" xfId="2848"/>
    <cellStyle name="Título 4 2 3" xfId="2849"/>
    <cellStyle name="Título 4 2 4" xfId="2674"/>
    <cellStyle name="Título 4 2 5" xfId="1265"/>
    <cellStyle name="Título 4 2 6" xfId="12748"/>
    <cellStyle name="Título 4 3" xfId="691"/>
    <cellStyle name="Título 4 3 2" xfId="2676"/>
    <cellStyle name="Título 4 4" xfId="7300"/>
    <cellStyle name="Título 5" xfId="692"/>
    <cellStyle name="Título 5 2" xfId="693"/>
    <cellStyle name="Título 5 2 2" xfId="2850"/>
    <cellStyle name="Título 5 2 3" xfId="2678"/>
    <cellStyle name="Título 5 3" xfId="694"/>
    <cellStyle name="Título 5 3 2" xfId="2851"/>
    <cellStyle name="Título 5 4" xfId="2677"/>
    <cellStyle name="Título 5 5" xfId="1261"/>
    <cellStyle name="Título 5_AQPNG_ORC_R01_2013_11_22(OBRA COMPLETA) 29112013-2" xfId="695"/>
    <cellStyle name="Título 6" xfId="696"/>
    <cellStyle name="Título 6 2" xfId="2679"/>
    <cellStyle name="Título 6 3" xfId="12749"/>
    <cellStyle name="Título 7" xfId="697"/>
    <cellStyle name="Título 7 2" xfId="2680"/>
    <cellStyle name="Título 8" xfId="7296"/>
    <cellStyle name="Total 10" xfId="7364"/>
    <cellStyle name="Total 2" xfId="698"/>
    <cellStyle name="Total 2 2" xfId="699"/>
    <cellStyle name="Total 2 2 2" xfId="700"/>
    <cellStyle name="Total 2 2 2 2" xfId="990"/>
    <cellStyle name="Total 2 2 2 2 2" xfId="2852"/>
    <cellStyle name="Total 2 2 3" xfId="989"/>
    <cellStyle name="Total 2 2 3 2" xfId="2682"/>
    <cellStyle name="Total 2 2 4" xfId="12842"/>
    <cellStyle name="Total 2 2_CÁLCULO DE HORAS - tabela MARÇO 2014" xfId="701"/>
    <cellStyle name="Total 2 3" xfId="702"/>
    <cellStyle name="Total 2 3 2" xfId="703"/>
    <cellStyle name="Total 2 3 2 2" xfId="992"/>
    <cellStyle name="Total 2 3 3" xfId="991"/>
    <cellStyle name="Total 2 3 3 2" xfId="2681"/>
    <cellStyle name="Total 2 3_CÁLCULO DE HORAS - tabela MARÇO 2014" xfId="704"/>
    <cellStyle name="Total 2 4" xfId="705"/>
    <cellStyle name="Total 2 4 2" xfId="993"/>
    <cellStyle name="Total 2 5" xfId="988"/>
    <cellStyle name="Total 2 5 2" xfId="1266"/>
    <cellStyle name="Total 2 6" xfId="1218"/>
    <cellStyle name="Total 2 7" xfId="806"/>
    <cellStyle name="Total 2 8" xfId="1215"/>
    <cellStyle name="Total 2_AQPNG_ORC_R01_2013_11_22(OBRA COMPLETA) 29112013-2" xfId="706"/>
    <cellStyle name="Total 3" xfId="707"/>
    <cellStyle name="Total 3 2" xfId="708"/>
    <cellStyle name="Total 3 2 2" xfId="995"/>
    <cellStyle name="Total 3 2 3" xfId="12843"/>
    <cellStyle name="Total 3 3" xfId="994"/>
    <cellStyle name="Total 3 3 2" xfId="7301"/>
    <cellStyle name="Total 3_CÁLCULO DE HORAS - tabela MARÇO 2014" xfId="709"/>
    <cellStyle name="Total 4" xfId="1223"/>
    <cellStyle name="Total 5" xfId="2507"/>
    <cellStyle name="Total 6" xfId="7342"/>
    <cellStyle name="Total 7" xfId="7352"/>
    <cellStyle name="Total 8" xfId="7355"/>
    <cellStyle name="Total 9" xfId="7351"/>
    <cellStyle name="Verificar Célula" xfId="710"/>
    <cellStyle name="Verificar Célula 2" xfId="711"/>
    <cellStyle name="Verificar Célula 3" xfId="2683"/>
    <cellStyle name="Vírgula" xfId="712" builtinId="3"/>
    <cellStyle name="Vírgula 10" xfId="713"/>
    <cellStyle name="Vírgula 10 2" xfId="1172"/>
    <cellStyle name="Vírgula 10 2 2" xfId="8349"/>
    <cellStyle name="Vírgula 10 3" xfId="998"/>
    <cellStyle name="Vírgula 10 3 2" xfId="8269"/>
    <cellStyle name="Vírgula 10 3 3" xfId="2684"/>
    <cellStyle name="Vírgula 10 4" xfId="908"/>
    <cellStyle name="Vírgula 10 5" xfId="7404"/>
    <cellStyle name="Vírgula 10 6" xfId="12795"/>
    <cellStyle name="Vírgula 11" xfId="714"/>
    <cellStyle name="Vírgula 11 2" xfId="1173"/>
    <cellStyle name="Vírgula 11 2 2" xfId="8270"/>
    <cellStyle name="Vírgula 11 2 3" xfId="2685"/>
    <cellStyle name="Vírgula 11 3" xfId="999"/>
    <cellStyle name="Vírgula 11 4" xfId="7405"/>
    <cellStyle name="Vírgula 12" xfId="1214"/>
    <cellStyle name="Vírgula 12 2" xfId="7439"/>
    <cellStyle name="Vírgula 13" xfId="1049"/>
    <cellStyle name="Vírgula 13 10" xfId="8271"/>
    <cellStyle name="Vírgula 13 11" xfId="2686"/>
    <cellStyle name="Vírgula 13 2" xfId="2687"/>
    <cellStyle name="Vírgula 13 2 10" xfId="12879"/>
    <cellStyle name="Vírgula 13 2 2" xfId="2688"/>
    <cellStyle name="Vírgula 13 2 2 2" xfId="2689"/>
    <cellStyle name="Vírgula 13 2 2 2 2" xfId="3531"/>
    <cellStyle name="Vírgula 13 2 2 2 2 2" xfId="5997"/>
    <cellStyle name="Vírgula 13 2 2 2 2 2 2" xfId="11487"/>
    <cellStyle name="Vírgula 13 2 2 2 2 3" xfId="9021"/>
    <cellStyle name="Vírgula 13 2 2 2 3" xfId="4354"/>
    <cellStyle name="Vírgula 13 2 2 2 3 2" xfId="6820"/>
    <cellStyle name="Vírgula 13 2 2 2 3 2 2" xfId="12310"/>
    <cellStyle name="Vírgula 13 2 2 2 3 3" xfId="9844"/>
    <cellStyle name="Vírgula 13 2 2 2 4" xfId="5175"/>
    <cellStyle name="Vírgula 13 2 2 2 4 2" xfId="10665"/>
    <cellStyle name="Vírgula 13 2 2 2 5" xfId="8274"/>
    <cellStyle name="Vírgula 13 2 2 3" xfId="3127"/>
    <cellStyle name="Vírgula 13 2 2 3 2" xfId="5593"/>
    <cellStyle name="Vírgula 13 2 2 3 2 2" xfId="11083"/>
    <cellStyle name="Vírgula 13 2 2 3 3" xfId="8617"/>
    <cellStyle name="Vírgula 13 2 2 4" xfId="3950"/>
    <cellStyle name="Vírgula 13 2 2 4 2" xfId="6416"/>
    <cellStyle name="Vírgula 13 2 2 4 2 2" xfId="11906"/>
    <cellStyle name="Vírgula 13 2 2 4 3" xfId="9440"/>
    <cellStyle name="Vírgula 13 2 2 5" xfId="4771"/>
    <cellStyle name="Vírgula 13 2 2 5 2" xfId="10261"/>
    <cellStyle name="Vírgula 13 2 2 6" xfId="8273"/>
    <cellStyle name="Vírgula 13 2 3" xfId="2690"/>
    <cellStyle name="Vírgula 13 2 3 2" xfId="2691"/>
    <cellStyle name="Vírgula 13 2 3 2 2" xfId="3602"/>
    <cellStyle name="Vírgula 13 2 3 2 2 2" xfId="6068"/>
    <cellStyle name="Vírgula 13 2 3 2 2 2 2" xfId="11558"/>
    <cellStyle name="Vírgula 13 2 3 2 2 3" xfId="9092"/>
    <cellStyle name="Vírgula 13 2 3 2 3" xfId="4425"/>
    <cellStyle name="Vírgula 13 2 3 2 3 2" xfId="6891"/>
    <cellStyle name="Vírgula 13 2 3 2 3 2 2" xfId="12381"/>
    <cellStyle name="Vírgula 13 2 3 2 3 3" xfId="9915"/>
    <cellStyle name="Vírgula 13 2 3 2 4" xfId="5246"/>
    <cellStyle name="Vírgula 13 2 3 2 4 2" xfId="10736"/>
    <cellStyle name="Vírgula 13 2 3 2 5" xfId="8276"/>
    <cellStyle name="Vírgula 13 2 3 3" xfId="3198"/>
    <cellStyle name="Vírgula 13 2 3 3 2" xfId="5664"/>
    <cellStyle name="Vírgula 13 2 3 3 2 2" xfId="11154"/>
    <cellStyle name="Vírgula 13 2 3 3 3" xfId="8688"/>
    <cellStyle name="Vírgula 13 2 3 4" xfId="4021"/>
    <cellStyle name="Vírgula 13 2 3 4 2" xfId="6487"/>
    <cellStyle name="Vírgula 13 2 3 4 2 2" xfId="11977"/>
    <cellStyle name="Vírgula 13 2 3 4 3" xfId="9511"/>
    <cellStyle name="Vírgula 13 2 3 5" xfId="4842"/>
    <cellStyle name="Vírgula 13 2 3 5 2" xfId="10332"/>
    <cellStyle name="Vírgula 13 2 3 6" xfId="8275"/>
    <cellStyle name="Vírgula 13 2 4" xfId="2692"/>
    <cellStyle name="Vírgula 13 2 4 2" xfId="2693"/>
    <cellStyle name="Vírgula 13 2 4 2 2" xfId="3407"/>
    <cellStyle name="Vírgula 13 2 4 2 2 2" xfId="5873"/>
    <cellStyle name="Vírgula 13 2 4 2 2 2 2" xfId="11363"/>
    <cellStyle name="Vírgula 13 2 4 2 2 3" xfId="8897"/>
    <cellStyle name="Vírgula 13 2 4 2 3" xfId="4230"/>
    <cellStyle name="Vírgula 13 2 4 2 3 2" xfId="6696"/>
    <cellStyle name="Vírgula 13 2 4 2 3 2 2" xfId="12186"/>
    <cellStyle name="Vírgula 13 2 4 2 3 3" xfId="9720"/>
    <cellStyle name="Vírgula 13 2 4 2 4" xfId="5051"/>
    <cellStyle name="Vírgula 13 2 4 2 4 2" xfId="10541"/>
    <cellStyle name="Vírgula 13 2 4 2 5" xfId="8278"/>
    <cellStyle name="Vírgula 13 2 4 3" xfId="3003"/>
    <cellStyle name="Vírgula 13 2 4 3 2" xfId="5469"/>
    <cellStyle name="Vírgula 13 2 4 3 2 2" xfId="10959"/>
    <cellStyle name="Vírgula 13 2 4 3 3" xfId="8493"/>
    <cellStyle name="Vírgula 13 2 4 4" xfId="3826"/>
    <cellStyle name="Vírgula 13 2 4 4 2" xfId="6292"/>
    <cellStyle name="Vírgula 13 2 4 4 2 2" xfId="11782"/>
    <cellStyle name="Vírgula 13 2 4 4 3" xfId="9316"/>
    <cellStyle name="Vírgula 13 2 4 5" xfId="4647"/>
    <cellStyle name="Vírgula 13 2 4 5 2" xfId="10137"/>
    <cellStyle name="Vírgula 13 2 4 6" xfId="8277"/>
    <cellStyle name="Vírgula 13 2 5" xfId="2694"/>
    <cellStyle name="Vírgula 13 2 5 2" xfId="3333"/>
    <cellStyle name="Vírgula 13 2 5 2 2" xfId="5799"/>
    <cellStyle name="Vírgula 13 2 5 2 2 2" xfId="11289"/>
    <cellStyle name="Vírgula 13 2 5 2 3" xfId="8823"/>
    <cellStyle name="Vírgula 13 2 5 3" xfId="4156"/>
    <cellStyle name="Vírgula 13 2 5 3 2" xfId="6622"/>
    <cellStyle name="Vírgula 13 2 5 3 2 2" xfId="12112"/>
    <cellStyle name="Vírgula 13 2 5 3 3" xfId="9646"/>
    <cellStyle name="Vírgula 13 2 5 4" xfId="4977"/>
    <cellStyle name="Vírgula 13 2 5 4 2" xfId="10467"/>
    <cellStyle name="Vírgula 13 2 5 5" xfId="8279"/>
    <cellStyle name="Vírgula 13 2 6" xfId="2929"/>
    <cellStyle name="Vírgula 13 2 6 2" xfId="5395"/>
    <cellStyle name="Vírgula 13 2 6 2 2" xfId="10885"/>
    <cellStyle name="Vírgula 13 2 6 3" xfId="8419"/>
    <cellStyle name="Vírgula 13 2 7" xfId="3752"/>
    <cellStyle name="Vírgula 13 2 7 2" xfId="6218"/>
    <cellStyle name="Vírgula 13 2 7 2 2" xfId="11708"/>
    <cellStyle name="Vírgula 13 2 7 3" xfId="9242"/>
    <cellStyle name="Vírgula 13 2 8" xfId="4573"/>
    <cellStyle name="Vírgula 13 2 8 2" xfId="10063"/>
    <cellStyle name="Vírgula 13 2 9" xfId="8272"/>
    <cellStyle name="Vírgula 13 3" xfId="2695"/>
    <cellStyle name="Vírgula 13 3 2" xfId="2696"/>
    <cellStyle name="Vírgula 13 3 2 2" xfId="3443"/>
    <cellStyle name="Vírgula 13 3 2 2 2" xfId="5909"/>
    <cellStyle name="Vírgula 13 3 2 2 2 2" xfId="11399"/>
    <cellStyle name="Vírgula 13 3 2 2 3" xfId="8933"/>
    <cellStyle name="Vírgula 13 3 2 3" xfId="4266"/>
    <cellStyle name="Vírgula 13 3 2 3 2" xfId="6732"/>
    <cellStyle name="Vírgula 13 3 2 3 2 2" xfId="12222"/>
    <cellStyle name="Vírgula 13 3 2 3 3" xfId="9756"/>
    <cellStyle name="Vírgula 13 3 2 4" xfId="5087"/>
    <cellStyle name="Vírgula 13 3 2 4 2" xfId="10577"/>
    <cellStyle name="Vírgula 13 3 2 5" xfId="8281"/>
    <cellStyle name="Vírgula 13 3 3" xfId="3039"/>
    <cellStyle name="Vírgula 13 3 3 2" xfId="5505"/>
    <cellStyle name="Vírgula 13 3 3 2 2" xfId="10995"/>
    <cellStyle name="Vírgula 13 3 3 3" xfId="8529"/>
    <cellStyle name="Vírgula 13 3 4" xfId="3862"/>
    <cellStyle name="Vírgula 13 3 4 2" xfId="6328"/>
    <cellStyle name="Vírgula 13 3 4 2 2" xfId="11818"/>
    <cellStyle name="Vírgula 13 3 4 3" xfId="9352"/>
    <cellStyle name="Vírgula 13 3 5" xfId="4683"/>
    <cellStyle name="Vírgula 13 3 5 2" xfId="10173"/>
    <cellStyle name="Vírgula 13 3 6" xfId="8280"/>
    <cellStyle name="Vírgula 13 4" xfId="2697"/>
    <cellStyle name="Vírgula 13 4 2" xfId="2698"/>
    <cellStyle name="Vírgula 13 4 2 2" xfId="3464"/>
    <cellStyle name="Vírgula 13 4 2 2 2" xfId="5930"/>
    <cellStyle name="Vírgula 13 4 2 2 2 2" xfId="11420"/>
    <cellStyle name="Vírgula 13 4 2 2 3" xfId="8954"/>
    <cellStyle name="Vírgula 13 4 2 3" xfId="4287"/>
    <cellStyle name="Vírgula 13 4 2 3 2" xfId="6753"/>
    <cellStyle name="Vírgula 13 4 2 3 2 2" xfId="12243"/>
    <cellStyle name="Vírgula 13 4 2 3 3" xfId="9777"/>
    <cellStyle name="Vírgula 13 4 2 4" xfId="5108"/>
    <cellStyle name="Vírgula 13 4 2 4 2" xfId="10598"/>
    <cellStyle name="Vírgula 13 4 2 5" xfId="8283"/>
    <cellStyle name="Vírgula 13 4 3" xfId="3060"/>
    <cellStyle name="Vírgula 13 4 3 2" xfId="5526"/>
    <cellStyle name="Vírgula 13 4 3 2 2" xfId="11016"/>
    <cellStyle name="Vírgula 13 4 3 3" xfId="8550"/>
    <cellStyle name="Vírgula 13 4 4" xfId="3883"/>
    <cellStyle name="Vírgula 13 4 4 2" xfId="6349"/>
    <cellStyle name="Vírgula 13 4 4 2 2" xfId="11839"/>
    <cellStyle name="Vírgula 13 4 4 3" xfId="9373"/>
    <cellStyle name="Vírgula 13 4 5" xfId="4704"/>
    <cellStyle name="Vírgula 13 4 5 2" xfId="10194"/>
    <cellStyle name="Vírgula 13 4 6" xfId="8282"/>
    <cellStyle name="Vírgula 13 5" xfId="2699"/>
    <cellStyle name="Vírgula 13 5 2" xfId="2700"/>
    <cellStyle name="Vírgula 13 5 2 2" xfId="3454"/>
    <cellStyle name="Vírgula 13 5 2 2 2" xfId="5920"/>
    <cellStyle name="Vírgula 13 5 2 2 2 2" xfId="11410"/>
    <cellStyle name="Vírgula 13 5 2 2 3" xfId="8944"/>
    <cellStyle name="Vírgula 13 5 2 3" xfId="4277"/>
    <cellStyle name="Vírgula 13 5 2 3 2" xfId="6743"/>
    <cellStyle name="Vírgula 13 5 2 3 2 2" xfId="12233"/>
    <cellStyle name="Vírgula 13 5 2 3 3" xfId="9767"/>
    <cellStyle name="Vírgula 13 5 2 4" xfId="5098"/>
    <cellStyle name="Vírgula 13 5 2 4 2" xfId="10588"/>
    <cellStyle name="Vírgula 13 5 2 5" xfId="8285"/>
    <cellStyle name="Vírgula 13 5 3" xfId="3050"/>
    <cellStyle name="Vírgula 13 5 3 2" xfId="5516"/>
    <cellStyle name="Vírgula 13 5 3 2 2" xfId="11006"/>
    <cellStyle name="Vírgula 13 5 3 3" xfId="8540"/>
    <cellStyle name="Vírgula 13 5 4" xfId="3873"/>
    <cellStyle name="Vírgula 13 5 4 2" xfId="6339"/>
    <cellStyle name="Vírgula 13 5 4 2 2" xfId="11829"/>
    <cellStyle name="Vírgula 13 5 4 3" xfId="9363"/>
    <cellStyle name="Vírgula 13 5 5" xfId="4694"/>
    <cellStyle name="Vírgula 13 5 5 2" xfId="10184"/>
    <cellStyle name="Vírgula 13 5 6" xfId="8284"/>
    <cellStyle name="Vírgula 13 6" xfId="2701"/>
    <cellStyle name="Vírgula 13 6 2" xfId="3286"/>
    <cellStyle name="Vírgula 13 6 2 2" xfId="5752"/>
    <cellStyle name="Vírgula 13 6 2 2 2" xfId="11242"/>
    <cellStyle name="Vírgula 13 6 2 3" xfId="8776"/>
    <cellStyle name="Vírgula 13 6 3" xfId="4109"/>
    <cellStyle name="Vírgula 13 6 3 2" xfId="6575"/>
    <cellStyle name="Vírgula 13 6 3 2 2" xfId="12065"/>
    <cellStyle name="Vírgula 13 6 3 3" xfId="9599"/>
    <cellStyle name="Vírgula 13 6 4" xfId="4930"/>
    <cellStyle name="Vírgula 13 6 4 2" xfId="10420"/>
    <cellStyle name="Vírgula 13 6 5" xfId="8286"/>
    <cellStyle name="Vírgula 13 7" xfId="2884"/>
    <cellStyle name="Vírgula 13 7 2" xfId="5350"/>
    <cellStyle name="Vírgula 13 7 2 2" xfId="10840"/>
    <cellStyle name="Vírgula 13 7 3" xfId="8374"/>
    <cellStyle name="Vírgula 13 8" xfId="3706"/>
    <cellStyle name="Vírgula 13 8 2" xfId="6172"/>
    <cellStyle name="Vírgula 13 8 2 2" xfId="11662"/>
    <cellStyle name="Vírgula 13 8 3" xfId="9196"/>
    <cellStyle name="Vírgula 13 9" xfId="4528"/>
    <cellStyle name="Vírgula 13 9 2" xfId="10018"/>
    <cellStyle name="Vírgula 14" xfId="2702"/>
    <cellStyle name="Vírgula 14 10" xfId="8287"/>
    <cellStyle name="Vírgula 14 2" xfId="2703"/>
    <cellStyle name="Vírgula 14 2 2" xfId="2704"/>
    <cellStyle name="Vírgula 14 2 2 2" xfId="2705"/>
    <cellStyle name="Vírgula 14 2 2 2 2" xfId="3556"/>
    <cellStyle name="Vírgula 14 2 2 2 2 2" xfId="6022"/>
    <cellStyle name="Vírgula 14 2 2 2 2 2 2" xfId="11512"/>
    <cellStyle name="Vírgula 14 2 2 2 2 3" xfId="9046"/>
    <cellStyle name="Vírgula 14 2 2 2 3" xfId="4379"/>
    <cellStyle name="Vírgula 14 2 2 2 3 2" xfId="6845"/>
    <cellStyle name="Vírgula 14 2 2 2 3 2 2" xfId="12335"/>
    <cellStyle name="Vírgula 14 2 2 2 3 3" xfId="9869"/>
    <cellStyle name="Vírgula 14 2 2 2 4" xfId="5200"/>
    <cellStyle name="Vírgula 14 2 2 2 4 2" xfId="10690"/>
    <cellStyle name="Vírgula 14 2 2 2 5" xfId="8290"/>
    <cellStyle name="Vírgula 14 2 2 3" xfId="3152"/>
    <cellStyle name="Vírgula 14 2 2 3 2" xfId="5618"/>
    <cellStyle name="Vírgula 14 2 2 3 2 2" xfId="11108"/>
    <cellStyle name="Vírgula 14 2 2 3 3" xfId="8642"/>
    <cellStyle name="Vírgula 14 2 2 4" xfId="3975"/>
    <cellStyle name="Vírgula 14 2 2 4 2" xfId="6441"/>
    <cellStyle name="Vírgula 14 2 2 4 2 2" xfId="11931"/>
    <cellStyle name="Vírgula 14 2 2 4 3" xfId="9465"/>
    <cellStyle name="Vírgula 14 2 2 5" xfId="4796"/>
    <cellStyle name="Vírgula 14 2 2 5 2" xfId="10286"/>
    <cellStyle name="Vírgula 14 2 2 6" xfId="8289"/>
    <cellStyle name="Vírgula 14 2 3" xfId="2706"/>
    <cellStyle name="Vírgula 14 2 3 2" xfId="2707"/>
    <cellStyle name="Vírgula 14 2 3 2 2" xfId="3627"/>
    <cellStyle name="Vírgula 14 2 3 2 2 2" xfId="6093"/>
    <cellStyle name="Vírgula 14 2 3 2 2 2 2" xfId="11583"/>
    <cellStyle name="Vírgula 14 2 3 2 2 3" xfId="9117"/>
    <cellStyle name="Vírgula 14 2 3 2 3" xfId="4450"/>
    <cellStyle name="Vírgula 14 2 3 2 3 2" xfId="6916"/>
    <cellStyle name="Vírgula 14 2 3 2 3 2 2" xfId="12406"/>
    <cellStyle name="Vírgula 14 2 3 2 3 3" xfId="9940"/>
    <cellStyle name="Vírgula 14 2 3 2 4" xfId="5271"/>
    <cellStyle name="Vírgula 14 2 3 2 4 2" xfId="10761"/>
    <cellStyle name="Vírgula 14 2 3 2 5" xfId="8292"/>
    <cellStyle name="Vírgula 14 2 3 3" xfId="3223"/>
    <cellStyle name="Vírgula 14 2 3 3 2" xfId="5689"/>
    <cellStyle name="Vírgula 14 2 3 3 2 2" xfId="11179"/>
    <cellStyle name="Vírgula 14 2 3 3 3" xfId="8713"/>
    <cellStyle name="Vírgula 14 2 3 4" xfId="4046"/>
    <cellStyle name="Vírgula 14 2 3 4 2" xfId="6512"/>
    <cellStyle name="Vírgula 14 2 3 4 2 2" xfId="12002"/>
    <cellStyle name="Vírgula 14 2 3 4 3" xfId="9536"/>
    <cellStyle name="Vírgula 14 2 3 5" xfId="4867"/>
    <cellStyle name="Vírgula 14 2 3 5 2" xfId="10357"/>
    <cellStyle name="Vírgula 14 2 3 6" xfId="8291"/>
    <cellStyle name="Vírgula 14 2 4" xfId="2708"/>
    <cellStyle name="Vírgula 14 2 4 2" xfId="2709"/>
    <cellStyle name="Vírgula 14 2 4 2 2" xfId="3659"/>
    <cellStyle name="Vírgula 14 2 4 2 2 2" xfId="6125"/>
    <cellStyle name="Vírgula 14 2 4 2 2 2 2" xfId="11615"/>
    <cellStyle name="Vírgula 14 2 4 2 2 3" xfId="9149"/>
    <cellStyle name="Vírgula 14 2 4 2 3" xfId="4482"/>
    <cellStyle name="Vírgula 14 2 4 2 3 2" xfId="6948"/>
    <cellStyle name="Vírgula 14 2 4 2 3 2 2" xfId="12438"/>
    <cellStyle name="Vírgula 14 2 4 2 3 3" xfId="9972"/>
    <cellStyle name="Vírgula 14 2 4 2 4" xfId="5303"/>
    <cellStyle name="Vírgula 14 2 4 2 4 2" xfId="10793"/>
    <cellStyle name="Vírgula 14 2 4 2 5" xfId="8294"/>
    <cellStyle name="Vírgula 14 2 4 3" xfId="3255"/>
    <cellStyle name="Vírgula 14 2 4 3 2" xfId="5721"/>
    <cellStyle name="Vírgula 14 2 4 3 2 2" xfId="11211"/>
    <cellStyle name="Vírgula 14 2 4 3 3" xfId="8745"/>
    <cellStyle name="Vírgula 14 2 4 4" xfId="4078"/>
    <cellStyle name="Vírgula 14 2 4 4 2" xfId="6544"/>
    <cellStyle name="Vírgula 14 2 4 4 2 2" xfId="12034"/>
    <cellStyle name="Vírgula 14 2 4 4 3" xfId="9568"/>
    <cellStyle name="Vírgula 14 2 4 5" xfId="4899"/>
    <cellStyle name="Vírgula 14 2 4 5 2" xfId="10389"/>
    <cellStyle name="Vírgula 14 2 4 6" xfId="8293"/>
    <cellStyle name="Vírgula 14 2 5" xfId="2710"/>
    <cellStyle name="Vírgula 14 2 5 2" xfId="3359"/>
    <cellStyle name="Vírgula 14 2 5 2 2" xfId="5825"/>
    <cellStyle name="Vírgula 14 2 5 2 2 2" xfId="11315"/>
    <cellStyle name="Vírgula 14 2 5 2 3" xfId="8849"/>
    <cellStyle name="Vírgula 14 2 5 3" xfId="4182"/>
    <cellStyle name="Vírgula 14 2 5 3 2" xfId="6648"/>
    <cellStyle name="Vírgula 14 2 5 3 2 2" xfId="12138"/>
    <cellStyle name="Vírgula 14 2 5 3 3" xfId="9672"/>
    <cellStyle name="Vírgula 14 2 5 4" xfId="5003"/>
    <cellStyle name="Vírgula 14 2 5 4 2" xfId="10493"/>
    <cellStyle name="Vírgula 14 2 5 5" xfId="8295"/>
    <cellStyle name="Vírgula 14 2 6" xfId="2955"/>
    <cellStyle name="Vírgula 14 2 6 2" xfId="5421"/>
    <cellStyle name="Vírgula 14 2 6 2 2" xfId="10911"/>
    <cellStyle name="Vírgula 14 2 6 3" xfId="8445"/>
    <cellStyle name="Vírgula 14 2 7" xfId="3778"/>
    <cellStyle name="Vírgula 14 2 7 2" xfId="6244"/>
    <cellStyle name="Vírgula 14 2 7 2 2" xfId="11734"/>
    <cellStyle name="Vírgula 14 2 7 3" xfId="9268"/>
    <cellStyle name="Vírgula 14 2 8" xfId="4599"/>
    <cellStyle name="Vírgula 14 2 8 2" xfId="10089"/>
    <cellStyle name="Vírgula 14 2 9" xfId="8288"/>
    <cellStyle name="Vírgula 14 3" xfId="2711"/>
    <cellStyle name="Vírgula 14 3 2" xfId="2712"/>
    <cellStyle name="Vírgula 14 3 2 2" xfId="3512"/>
    <cellStyle name="Vírgula 14 3 2 2 2" xfId="5978"/>
    <cellStyle name="Vírgula 14 3 2 2 2 2" xfId="11468"/>
    <cellStyle name="Vírgula 14 3 2 2 3" xfId="9002"/>
    <cellStyle name="Vírgula 14 3 2 3" xfId="4335"/>
    <cellStyle name="Vírgula 14 3 2 3 2" xfId="6801"/>
    <cellStyle name="Vírgula 14 3 2 3 2 2" xfId="12291"/>
    <cellStyle name="Vírgula 14 3 2 3 3" xfId="9825"/>
    <cellStyle name="Vírgula 14 3 2 4" xfId="5156"/>
    <cellStyle name="Vírgula 14 3 2 4 2" xfId="10646"/>
    <cellStyle name="Vírgula 14 3 2 5" xfId="8297"/>
    <cellStyle name="Vírgula 14 3 3" xfId="3108"/>
    <cellStyle name="Vírgula 14 3 3 2" xfId="5574"/>
    <cellStyle name="Vírgula 14 3 3 2 2" xfId="11064"/>
    <cellStyle name="Vírgula 14 3 3 3" xfId="8598"/>
    <cellStyle name="Vírgula 14 3 4" xfId="3931"/>
    <cellStyle name="Vírgula 14 3 4 2" xfId="6397"/>
    <cellStyle name="Vírgula 14 3 4 2 2" xfId="11887"/>
    <cellStyle name="Vírgula 14 3 4 3" xfId="9421"/>
    <cellStyle name="Vírgula 14 3 5" xfId="4752"/>
    <cellStyle name="Vírgula 14 3 5 2" xfId="10242"/>
    <cellStyle name="Vírgula 14 3 6" xfId="8296"/>
    <cellStyle name="Vírgula 14 4" xfId="2713"/>
    <cellStyle name="Vírgula 14 4 2" xfId="2714"/>
    <cellStyle name="Vírgula 14 4 2 2" xfId="3583"/>
    <cellStyle name="Vírgula 14 4 2 2 2" xfId="6049"/>
    <cellStyle name="Vírgula 14 4 2 2 2 2" xfId="11539"/>
    <cellStyle name="Vírgula 14 4 2 2 3" xfId="9073"/>
    <cellStyle name="Vírgula 14 4 2 3" xfId="4406"/>
    <cellStyle name="Vírgula 14 4 2 3 2" xfId="6872"/>
    <cellStyle name="Vírgula 14 4 2 3 2 2" xfId="12362"/>
    <cellStyle name="Vírgula 14 4 2 3 3" xfId="9896"/>
    <cellStyle name="Vírgula 14 4 2 4" xfId="5227"/>
    <cellStyle name="Vírgula 14 4 2 4 2" xfId="10717"/>
    <cellStyle name="Vírgula 14 4 2 5" xfId="8299"/>
    <cellStyle name="Vírgula 14 4 3" xfId="3179"/>
    <cellStyle name="Vírgula 14 4 3 2" xfId="5645"/>
    <cellStyle name="Vírgula 14 4 3 2 2" xfId="11135"/>
    <cellStyle name="Vírgula 14 4 3 3" xfId="8669"/>
    <cellStyle name="Vírgula 14 4 4" xfId="4002"/>
    <cellStyle name="Vírgula 14 4 4 2" xfId="6468"/>
    <cellStyle name="Vírgula 14 4 4 2 2" xfId="11958"/>
    <cellStyle name="Vírgula 14 4 4 3" xfId="9492"/>
    <cellStyle name="Vírgula 14 4 5" xfId="4823"/>
    <cellStyle name="Vírgula 14 4 5 2" xfId="10313"/>
    <cellStyle name="Vírgula 14 4 6" xfId="8298"/>
    <cellStyle name="Vírgula 14 5" xfId="2715"/>
    <cellStyle name="Vírgula 14 5 2" xfId="2716"/>
    <cellStyle name="Vírgula 14 5 2 2" xfId="3459"/>
    <cellStyle name="Vírgula 14 5 2 2 2" xfId="5925"/>
    <cellStyle name="Vírgula 14 5 2 2 2 2" xfId="11415"/>
    <cellStyle name="Vírgula 14 5 2 2 3" xfId="8949"/>
    <cellStyle name="Vírgula 14 5 2 3" xfId="4282"/>
    <cellStyle name="Vírgula 14 5 2 3 2" xfId="6748"/>
    <cellStyle name="Vírgula 14 5 2 3 2 2" xfId="12238"/>
    <cellStyle name="Vírgula 14 5 2 3 3" xfId="9772"/>
    <cellStyle name="Vírgula 14 5 2 4" xfId="5103"/>
    <cellStyle name="Vírgula 14 5 2 4 2" xfId="10593"/>
    <cellStyle name="Vírgula 14 5 2 5" xfId="8301"/>
    <cellStyle name="Vírgula 14 5 3" xfId="3055"/>
    <cellStyle name="Vírgula 14 5 3 2" xfId="5521"/>
    <cellStyle name="Vírgula 14 5 3 2 2" xfId="11011"/>
    <cellStyle name="Vírgula 14 5 3 3" xfId="8545"/>
    <cellStyle name="Vírgula 14 5 4" xfId="3878"/>
    <cellStyle name="Vírgula 14 5 4 2" xfId="6344"/>
    <cellStyle name="Vírgula 14 5 4 2 2" xfId="11834"/>
    <cellStyle name="Vírgula 14 5 4 3" xfId="9368"/>
    <cellStyle name="Vírgula 14 5 5" xfId="4699"/>
    <cellStyle name="Vírgula 14 5 5 2" xfId="10189"/>
    <cellStyle name="Vírgula 14 5 6" xfId="8300"/>
    <cellStyle name="Vírgula 14 6" xfId="2717"/>
    <cellStyle name="Vírgula 14 6 2" xfId="3314"/>
    <cellStyle name="Vírgula 14 6 2 2" xfId="5780"/>
    <cellStyle name="Vírgula 14 6 2 2 2" xfId="11270"/>
    <cellStyle name="Vírgula 14 6 2 3" xfId="8804"/>
    <cellStyle name="Vírgula 14 6 3" xfId="4137"/>
    <cellStyle name="Vírgula 14 6 3 2" xfId="6603"/>
    <cellStyle name="Vírgula 14 6 3 2 2" xfId="12093"/>
    <cellStyle name="Vírgula 14 6 3 3" xfId="9627"/>
    <cellStyle name="Vírgula 14 6 4" xfId="4958"/>
    <cellStyle name="Vírgula 14 6 4 2" xfId="10448"/>
    <cellStyle name="Vírgula 14 6 5" xfId="8302"/>
    <cellStyle name="Vírgula 14 7" xfId="2910"/>
    <cellStyle name="Vírgula 14 7 2" xfId="5376"/>
    <cellStyle name="Vírgula 14 7 2 2" xfId="10866"/>
    <cellStyle name="Vírgula 14 7 3" xfId="8400"/>
    <cellStyle name="Vírgula 14 8" xfId="3733"/>
    <cellStyle name="Vírgula 14 8 2" xfId="6199"/>
    <cellStyle name="Vírgula 14 8 2 2" xfId="11689"/>
    <cellStyle name="Vírgula 14 8 3" xfId="9223"/>
    <cellStyle name="Vírgula 14 9" xfId="4554"/>
    <cellStyle name="Vírgula 14 9 2" xfId="10044"/>
    <cellStyle name="Vírgula 15" xfId="2718"/>
    <cellStyle name="Vírgula 15 2" xfId="6986"/>
    <cellStyle name="Vírgula 15 2 2" xfId="12466"/>
    <cellStyle name="Vírgula 15 3" xfId="8303"/>
    <cellStyle name="Vírgula 16" xfId="1276"/>
    <cellStyle name="Vírgula 16 2" xfId="6998"/>
    <cellStyle name="Vírgula 16 2 2" xfId="12470"/>
    <cellStyle name="Vírgula 16 3" xfId="7444"/>
    <cellStyle name="Vírgula 17" xfId="7302"/>
    <cellStyle name="Vírgula 17 2" xfId="12478"/>
    <cellStyle name="Vírgula 18" xfId="7257"/>
    <cellStyle name="Vírgula 18 2" xfId="12477"/>
    <cellStyle name="Vírgula 19" xfId="976"/>
    <cellStyle name="Vírgula 19 2" xfId="7436"/>
    <cellStyle name="Vírgula 2" xfId="715"/>
    <cellStyle name="Vírgula 2 10" xfId="716"/>
    <cellStyle name="Vírgula 2 10 2" xfId="2719"/>
    <cellStyle name="Vírgula 2 10 2 2" xfId="8304"/>
    <cellStyle name="Vírgula 2 11" xfId="1270"/>
    <cellStyle name="Vírgula 2 11 2" xfId="7443"/>
    <cellStyle name="Vírgula 2 12" xfId="12509"/>
    <cellStyle name="Vírgula 2 2" xfId="717"/>
    <cellStyle name="Vírgula 2 2 2" xfId="718"/>
    <cellStyle name="Vírgula 2 2 2 2" xfId="719"/>
    <cellStyle name="Vírgula 2 2 2 2 2" xfId="720"/>
    <cellStyle name="Vírgula 2 2 2 2 2 2" xfId="1175"/>
    <cellStyle name="Vírgula 2 2 2 2 2 3" xfId="1005"/>
    <cellStyle name="Vírgula 2 2 2 2 3" xfId="1174"/>
    <cellStyle name="Vírgula 2 2 2 2 4" xfId="1004"/>
    <cellStyle name="Vírgula 2 2 2 2 5" xfId="12844"/>
    <cellStyle name="Vírgula 2 2 2 3" xfId="2720"/>
    <cellStyle name="Vírgula 2 2 2 4" xfId="12750"/>
    <cellStyle name="Vírgula 2 2 3" xfId="721"/>
    <cellStyle name="Vírgula 2 2 3 2" xfId="12845"/>
    <cellStyle name="Vírgula 2 2 3 3" xfId="12751"/>
    <cellStyle name="Vírgula 2 2 4" xfId="2721"/>
    <cellStyle name="Vírgula 2 2 4 2" xfId="12846"/>
    <cellStyle name="Vírgula 2 2 4 3" xfId="12752"/>
    <cellStyle name="Vírgula 2 2 5" xfId="2722"/>
    <cellStyle name="Vírgula 2 2 5 2" xfId="12847"/>
    <cellStyle name="Vírgula 2 2 5 3" xfId="12753"/>
    <cellStyle name="Vírgula 2 2 6" xfId="2723"/>
    <cellStyle name="Vírgula 2 2 6 2" xfId="8305"/>
    <cellStyle name="Vírgula 2 2 6 2 2" xfId="12848"/>
    <cellStyle name="Vírgula 2 2 6 3" xfId="12754"/>
    <cellStyle name="Vírgula 2 2 7" xfId="12792"/>
    <cellStyle name="Vírgula 2 2 7 2" xfId="12875"/>
    <cellStyle name="Vírgula 2 2 8" xfId="12806"/>
    <cellStyle name="Vírgula 2 2 9" xfId="12514"/>
    <cellStyle name="Vírgula 2 2_AQPNG_ORC_R01_2013_11_22(OBRA COMPLETA) 29112013-2" xfId="722"/>
    <cellStyle name="Vírgula 2 3" xfId="723"/>
    <cellStyle name="Vírgula 2 3 2" xfId="724"/>
    <cellStyle name="Vírgula 2 3 2 2" xfId="1176"/>
    <cellStyle name="Vírgula 2 3 2 3" xfId="1008"/>
    <cellStyle name="Vírgula 2 3 2 4" xfId="12849"/>
    <cellStyle name="Vírgula 2 3 3" xfId="2724"/>
    <cellStyle name="Vírgula 2 3 3 2" xfId="8306"/>
    <cellStyle name="Vírgula 2 3 4" xfId="12755"/>
    <cellStyle name="Vírgula 2 3_CÁLCULO DE HORAS - tabela MARÇO 2014" xfId="725"/>
    <cellStyle name="Vírgula 2 4" xfId="726"/>
    <cellStyle name="Vírgula 2 4 2" xfId="1177"/>
    <cellStyle name="Vírgula 2 4 2 2" xfId="8307"/>
    <cellStyle name="Vírgula 2 4 2 3" xfId="12850"/>
    <cellStyle name="Vírgula 2 4 3" xfId="1009"/>
    <cellStyle name="Vírgula 2 4 4" xfId="7406"/>
    <cellStyle name="Vírgula 2 4 5" xfId="12756"/>
    <cellStyle name="Vírgula 2 5" xfId="727"/>
    <cellStyle name="Vírgula 2 5 2" xfId="1178"/>
    <cellStyle name="Vírgula 2 5 2 2" xfId="8308"/>
    <cellStyle name="Vírgula 2 5 2 3" xfId="12851"/>
    <cellStyle name="Vírgula 2 5 3" xfId="1010"/>
    <cellStyle name="Vírgula 2 5 4" xfId="7407"/>
    <cellStyle name="Vírgula 2 5 5" xfId="12757"/>
    <cellStyle name="Vírgula 2 6" xfId="728"/>
    <cellStyle name="Vírgula 2 6 2" xfId="2725"/>
    <cellStyle name="Vírgula 2 6 2 2" xfId="8309"/>
    <cellStyle name="Vírgula 2 6 2 3" xfId="12852"/>
    <cellStyle name="Vírgula 2 6 3" xfId="12758"/>
    <cellStyle name="Vírgula 2 6 4" xfId="12881"/>
    <cellStyle name="Vírgula 2 7" xfId="729"/>
    <cellStyle name="Vírgula 2 7 2" xfId="2726"/>
    <cellStyle name="Vírgula 2 7 2 2" xfId="8310"/>
    <cellStyle name="Vírgula 2 7 2 3" xfId="12869"/>
    <cellStyle name="Vírgula 2 7 3" xfId="12786"/>
    <cellStyle name="Vírgula 2 8" xfId="730"/>
    <cellStyle name="Vírgula 2 8 2" xfId="2727"/>
    <cellStyle name="Vírgula 2 8 2 2" xfId="8311"/>
    <cellStyle name="Vírgula 2 8 3" xfId="12804"/>
    <cellStyle name="Vírgula 2 9" xfId="731"/>
    <cellStyle name="Vírgula 2 9 2" xfId="2728"/>
    <cellStyle name="Vírgula 2 9 2 2" xfId="8312"/>
    <cellStyle name="Vírgula 2_AQPNG_ORC_R01_2013_11_22(OBRA COMPLETA) 29112013-2" xfId="732"/>
    <cellStyle name="Vírgula 20" xfId="906"/>
    <cellStyle name="Vírgula 21" xfId="12499"/>
    <cellStyle name="Vírgula 22" xfId="12503"/>
    <cellStyle name="Vírgula 23" xfId="12884"/>
    <cellStyle name="Vírgula 3" xfId="733"/>
    <cellStyle name="Vírgula 3 2" xfId="734"/>
    <cellStyle name="Vírgula 3 2 2" xfId="1179"/>
    <cellStyle name="Vírgula 3 2 2 2" xfId="8313"/>
    <cellStyle name="Vírgula 3 2 2 2 2" xfId="12872"/>
    <cellStyle name="Vírgula 3 2 2 3" xfId="12789"/>
    <cellStyle name="Vírgula 3 2 3" xfId="1013"/>
    <cellStyle name="Vírgula 3 2 3 2" xfId="12853"/>
    <cellStyle name="Vírgula 3 2 4" xfId="7408"/>
    <cellStyle name="Vírgula 3 2 5" xfId="12759"/>
    <cellStyle name="Vírgula 3 3" xfId="1267"/>
    <cellStyle name="Vírgula 3 3 2" xfId="7442"/>
    <cellStyle name="Vírgula 3 3 2 2" xfId="12854"/>
    <cellStyle name="Vírgula 3 3 3" xfId="12760"/>
    <cellStyle name="Vírgula 3 4" xfId="12761"/>
    <cellStyle name="Vírgula 3 4 2" xfId="12855"/>
    <cellStyle name="Vírgula 3 5" xfId="12762"/>
    <cellStyle name="Vírgula 3 5 2" xfId="12856"/>
    <cellStyle name="Vírgula 3 6" xfId="12763"/>
    <cellStyle name="Vírgula 3 6 2" xfId="12857"/>
    <cellStyle name="Vírgula 3 7" xfId="12781"/>
    <cellStyle name="Vírgula 3 7 2" xfId="12866"/>
    <cellStyle name="Vírgula 3 8" xfId="12805"/>
    <cellStyle name="Vírgula 3 9" xfId="12512"/>
    <cellStyle name="Vírgula 3_AQPNG_ORC_R01_2013_11_22(OBRA COMPLETA) 29112013-2" xfId="735"/>
    <cellStyle name="Vírgula 4" xfId="736"/>
    <cellStyle name="Vírgula 4 10" xfId="2729"/>
    <cellStyle name="Vírgula 4 10 2" xfId="8314"/>
    <cellStyle name="Vírgula 4 11" xfId="12764"/>
    <cellStyle name="Vírgula 4 2" xfId="737"/>
    <cellStyle name="Vírgula 4 2 2" xfId="738"/>
    <cellStyle name="Vírgula 4 2 2 2" xfId="1181"/>
    <cellStyle name="Vírgula 4 2 2 3" xfId="1015"/>
    <cellStyle name="Vírgula 4 2 2 4" xfId="12862"/>
    <cellStyle name="Vírgula 4 2 3" xfId="739"/>
    <cellStyle name="Vírgula 4 2 3 2" xfId="1182"/>
    <cellStyle name="Vírgula 4 2 3 3" xfId="1016"/>
    <cellStyle name="Vírgula 4 2 4" xfId="1180"/>
    <cellStyle name="Vírgula 4 2 4 2" xfId="8315"/>
    <cellStyle name="Vírgula 4 2 5" xfId="1014"/>
    <cellStyle name="Vírgula 4 2 6" xfId="7409"/>
    <cellStyle name="Vírgula 4 2 7" xfId="12773"/>
    <cellStyle name="Vírgula 4 3" xfId="740"/>
    <cellStyle name="Vírgula 4 3 2" xfId="1183"/>
    <cellStyle name="Vírgula 4 3 2 2" xfId="8316"/>
    <cellStyle name="Vírgula 4 3 2 3" xfId="12870"/>
    <cellStyle name="Vírgula 4 3 3" xfId="1017"/>
    <cellStyle name="Vírgula 4 3 4" xfId="7410"/>
    <cellStyle name="Vírgula 4 3 5" xfId="12787"/>
    <cellStyle name="Vírgula 4 4" xfId="741"/>
    <cellStyle name="Vírgula 4 4 2" xfId="1184"/>
    <cellStyle name="Vírgula 4 4 2 2" xfId="8317"/>
    <cellStyle name="Vírgula 4 4 3" xfId="1018"/>
    <cellStyle name="Vírgula 4 4 4" xfId="7411"/>
    <cellStyle name="Vírgula 4 4 5" xfId="12858"/>
    <cellStyle name="Vírgula 4 5" xfId="2730"/>
    <cellStyle name="Vírgula 4 5 2" xfId="8318"/>
    <cellStyle name="Vírgula 4 6" xfId="2731"/>
    <cellStyle name="Vírgula 4 6 2" xfId="8319"/>
    <cellStyle name="Vírgula 4 7" xfId="2732"/>
    <cellStyle name="Vírgula 4 7 2" xfId="8320"/>
    <cellStyle name="Vírgula 4 8" xfId="2733"/>
    <cellStyle name="Vírgula 4 8 2" xfId="8321"/>
    <cellStyle name="Vírgula 4 9" xfId="2734"/>
    <cellStyle name="Vírgula 4 9 2" xfId="8322"/>
    <cellStyle name="Vírgula 4_AQPNG_ORC_R01_2013_11_22(OBRA COMPLETA) 29112013-2" xfId="742"/>
    <cellStyle name="Vírgula 5" xfId="743"/>
    <cellStyle name="Vírgula 5 2" xfId="744"/>
    <cellStyle name="Vírgula 5 2 2" xfId="2736"/>
    <cellStyle name="Vírgula 5 2 2 2" xfId="8324"/>
    <cellStyle name="Vírgula 5 2 2 2 2" xfId="12874"/>
    <cellStyle name="Vírgula 5 2 2 3" xfId="12791"/>
    <cellStyle name="Vírgula 5 2 3" xfId="12868"/>
    <cellStyle name="Vírgula 5 2 4" xfId="12785"/>
    <cellStyle name="Vírgula 5 3" xfId="2737"/>
    <cellStyle name="Vírgula 5 3 2" xfId="8325"/>
    <cellStyle name="Vírgula 5 3 3" xfId="12859"/>
    <cellStyle name="Vírgula 5 4" xfId="2738"/>
    <cellStyle name="Vírgula 5 5" xfId="2739"/>
    <cellStyle name="Vírgula 5 5 2" xfId="8326"/>
    <cellStyle name="Vírgula 5 6" xfId="12765"/>
    <cellStyle name="Vírgula 5_AQPNG_ORC_R01_2013_11_22(OBRA COMPLETA) 29112013-2" xfId="745"/>
    <cellStyle name="Vírgula 6" xfId="746"/>
    <cellStyle name="Vírgula 6 2" xfId="747"/>
    <cellStyle name="Vírgula 6 2 2" xfId="748"/>
    <cellStyle name="Vírgula 6 2 2 2" xfId="749"/>
    <cellStyle name="Vírgula 6 2 2 2 2" xfId="1187"/>
    <cellStyle name="Vírgula 6 2 2 2 3" xfId="1021"/>
    <cellStyle name="Vírgula 6 2 2 3" xfId="1186"/>
    <cellStyle name="Vírgula 6 2 2 4" xfId="1020"/>
    <cellStyle name="Vírgula 6 2 2 5" xfId="12861"/>
    <cellStyle name="Vírgula 6 2 3" xfId="750"/>
    <cellStyle name="Vírgula 6 2 3 2" xfId="1188"/>
    <cellStyle name="Vírgula 6 2 3 3" xfId="1022"/>
    <cellStyle name="Vírgula 6 2 4" xfId="751"/>
    <cellStyle name="Vírgula 6 2 4 2" xfId="1189"/>
    <cellStyle name="Vírgula 6 2 4 3" xfId="1023"/>
    <cellStyle name="Vírgula 6 2 5" xfId="1185"/>
    <cellStyle name="Vírgula 6 2 5 2" xfId="8350"/>
    <cellStyle name="Vírgula 6 2 6" xfId="1019"/>
    <cellStyle name="Vírgula 6 2 7" xfId="7412"/>
    <cellStyle name="Vírgula 6 2 8" xfId="12767"/>
    <cellStyle name="Vírgula 6 3" xfId="752"/>
    <cellStyle name="Vírgula 6 3 2" xfId="1190"/>
    <cellStyle name="Vírgula 6 3 3" xfId="1024"/>
    <cellStyle name="Vírgula 6 3 4" xfId="12860"/>
    <cellStyle name="Vírgula 6 4" xfId="753"/>
    <cellStyle name="Vírgula 6 4 2" xfId="754"/>
    <cellStyle name="Vírgula 6 4 2 2" xfId="1192"/>
    <cellStyle name="Vírgula 6 4 2 3" xfId="1026"/>
    <cellStyle name="Vírgula 6 4 3" xfId="1191"/>
    <cellStyle name="Vírgula 6 4 4" xfId="1025"/>
    <cellStyle name="Vírgula 6 5" xfId="755"/>
    <cellStyle name="Vírgula 6 5 2" xfId="1193"/>
    <cellStyle name="Vírgula 6 5 3" xfId="1027"/>
    <cellStyle name="Vírgula 6 6" xfId="756"/>
    <cellStyle name="Vírgula 6 6 2" xfId="1194"/>
    <cellStyle name="Vírgula 6 6 3" xfId="1028"/>
    <cellStyle name="Vírgula 6 7" xfId="2740"/>
    <cellStyle name="Vírgula 6 7 2" xfId="8327"/>
    <cellStyle name="Vírgula 6 8" xfId="12766"/>
    <cellStyle name="Vírgula 6_CÁLCULO DE HORAS - tabela MARÇO 2014" xfId="757"/>
    <cellStyle name="Vírgula 7" xfId="758"/>
    <cellStyle name="Vírgula 7 2" xfId="1195"/>
    <cellStyle name="Vírgula 7 2 2" xfId="8351"/>
    <cellStyle name="Vírgula 7 2 3" xfId="12863"/>
    <cellStyle name="Vírgula 7 3" xfId="1029"/>
    <cellStyle name="Vírgula 7 3 2" xfId="8328"/>
    <cellStyle name="Vírgula 7 3 3" xfId="2741"/>
    <cellStyle name="Vírgula 7 4" xfId="936"/>
    <cellStyle name="Vírgula 7 5" xfId="7413"/>
    <cellStyle name="Vírgula 7 6" xfId="12774"/>
    <cellStyle name="Vírgula 8" xfId="759"/>
    <cellStyle name="Vírgula 8 2" xfId="1196"/>
    <cellStyle name="Vírgula 8 2 2" xfId="8352"/>
    <cellStyle name="Vírgula 8 3" xfId="1030"/>
    <cellStyle name="Vírgula 8 3 2" xfId="8329"/>
    <cellStyle name="Vírgula 8 3 3" xfId="2742"/>
    <cellStyle name="Vírgula 8 4" xfId="937"/>
    <cellStyle name="Vírgula 8 5" xfId="7414"/>
    <cellStyle name="Vírgula 8 6" xfId="12802"/>
    <cellStyle name="Vírgula 9" xfId="760"/>
    <cellStyle name="Vírgula 9 2" xfId="1197"/>
    <cellStyle name="Vírgula 9 2 2" xfId="8353"/>
    <cellStyle name="Vírgula 9 3" xfId="1031"/>
    <cellStyle name="Vírgula 9 3 2" xfId="8330"/>
    <cellStyle name="Vírgula 9 3 3" xfId="2743"/>
    <cellStyle name="Vírgula 9 4" xfId="939"/>
    <cellStyle name="Vírgula 9 5" xfId="7415"/>
    <cellStyle name="Vírgula 9 6" xfId="12794"/>
    <cellStyle name="Vírgula0" xfId="2744"/>
    <cellStyle name="Warning Text" xfId="1276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6E6E6"/>
      <color rgb="FFFFFF99"/>
      <color rgb="FF4F81BD"/>
      <color rgb="FFCC66FF"/>
      <color rgb="FFFF3505"/>
      <color rgb="FF4747FF"/>
      <color rgb="FFFF00FF"/>
      <color rgb="FFFF66FF"/>
      <color rgb="FFE2E2E2"/>
      <color rgb="FFBE02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1</xdr:row>
          <xdr:rowOff>0</xdr:rowOff>
        </xdr:from>
        <xdr:to>
          <xdr:col>4</xdr:col>
          <xdr:colOff>640080</xdr:colOff>
          <xdr:row>1</xdr:row>
          <xdr:rowOff>0</xdr:rowOff>
        </xdr:to>
        <xdr:sp macro="" textlink="">
          <xdr:nvSpPr>
            <xdr:cNvPr id="104449" name="Objeto 3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6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476250</xdr:colOff>
      <xdr:row>0</xdr:row>
      <xdr:rowOff>171450</xdr:rowOff>
    </xdr:from>
    <xdr:to>
      <xdr:col>9</xdr:col>
      <xdr:colOff>837749</xdr:colOff>
      <xdr:row>6</xdr:row>
      <xdr:rowOff>116806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171450"/>
          <a:ext cx="1618799" cy="9550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1</xdr:row>
          <xdr:rowOff>0</xdr:rowOff>
        </xdr:from>
        <xdr:to>
          <xdr:col>1</xdr:col>
          <xdr:colOff>640080</xdr:colOff>
          <xdr:row>1</xdr:row>
          <xdr:rowOff>0</xdr:rowOff>
        </xdr:to>
        <xdr:sp macro="" textlink="">
          <xdr:nvSpPr>
            <xdr:cNvPr id="99329" name="Objeto 3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06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783167</xdr:colOff>
      <xdr:row>1</xdr:row>
      <xdr:rowOff>0</xdr:rowOff>
    </xdr:from>
    <xdr:to>
      <xdr:col>6</xdr:col>
      <xdr:colOff>1174299</xdr:colOff>
      <xdr:row>5</xdr:row>
      <xdr:rowOff>150672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9917" y="201083"/>
          <a:ext cx="1618799" cy="955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1</xdr:row>
          <xdr:rowOff>0</xdr:rowOff>
        </xdr:from>
        <xdr:to>
          <xdr:col>4</xdr:col>
          <xdr:colOff>640080</xdr:colOff>
          <xdr:row>1</xdr:row>
          <xdr:rowOff>0</xdr:rowOff>
        </xdr:to>
        <xdr:sp macro="" textlink="">
          <xdr:nvSpPr>
            <xdr:cNvPr id="91137" name="Objeto 3" hidden="1">
              <a:extLst>
                <a:ext uri="{63B3BB69-23CF-44E3-9099-C40C66FF867C}">
                  <a14:compatExt spid="_x0000_s9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405849</xdr:colOff>
      <xdr:row>1</xdr:row>
      <xdr:rowOff>24848</xdr:rowOff>
    </xdr:from>
    <xdr:to>
      <xdr:col>11</xdr:col>
      <xdr:colOff>972757</xdr:colOff>
      <xdr:row>6</xdr:row>
      <xdr:rowOff>52202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2871" y="190500"/>
          <a:ext cx="1618799" cy="9550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273454</xdr:rowOff>
    </xdr:from>
    <xdr:to>
      <xdr:col>6</xdr:col>
      <xdr:colOff>980624</xdr:colOff>
      <xdr:row>6</xdr:row>
      <xdr:rowOff>47360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273454"/>
          <a:ext cx="1618799" cy="955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228600</xdr:colOff>
          <xdr:row>1</xdr:row>
          <xdr:rowOff>0</xdr:rowOff>
        </xdr:from>
        <xdr:to>
          <xdr:col>3</xdr:col>
          <xdr:colOff>640080</xdr:colOff>
          <xdr:row>1</xdr:row>
          <xdr:rowOff>0</xdr:rowOff>
        </xdr:to>
        <xdr:sp macro="" textlink="">
          <xdr:nvSpPr>
            <xdr:cNvPr id="113679" name="Objeto 3" hidden="1">
              <a:extLst>
                <a:ext uri="{63B3BB69-23CF-44E3-9099-C40C66FF867C}">
                  <a14:compatExt spid="_x0000_s113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104775</xdr:colOff>
      <xdr:row>0</xdr:row>
      <xdr:rowOff>171450</xdr:rowOff>
    </xdr:from>
    <xdr:to>
      <xdr:col>11</xdr:col>
      <xdr:colOff>856799</xdr:colOff>
      <xdr:row>6</xdr:row>
      <xdr:rowOff>12031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0275" y="171450"/>
          <a:ext cx="1618799" cy="9550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1</xdr:row>
          <xdr:rowOff>0</xdr:rowOff>
        </xdr:from>
        <xdr:to>
          <xdr:col>1</xdr:col>
          <xdr:colOff>640080</xdr:colOff>
          <xdr:row>1</xdr:row>
          <xdr:rowOff>0</xdr:rowOff>
        </xdr:to>
        <xdr:sp macro="" textlink="">
          <xdr:nvSpPr>
            <xdr:cNvPr id="47105" name="Objeto 3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6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47625</xdr:colOff>
      <xdr:row>1</xdr:row>
      <xdr:rowOff>85725</xdr:rowOff>
    </xdr:from>
    <xdr:to>
      <xdr:col>7</xdr:col>
      <xdr:colOff>818699</xdr:colOff>
      <xdr:row>6</xdr:row>
      <xdr:rowOff>88231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5" y="247650"/>
          <a:ext cx="1618799" cy="9550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1</xdr:row>
          <xdr:rowOff>0</xdr:rowOff>
        </xdr:from>
        <xdr:to>
          <xdr:col>4</xdr:col>
          <xdr:colOff>640080</xdr:colOff>
          <xdr:row>1</xdr:row>
          <xdr:rowOff>0</xdr:rowOff>
        </xdr:to>
        <xdr:sp macro="" textlink="">
          <xdr:nvSpPr>
            <xdr:cNvPr id="98305" name="Objeto 3" hidden="1">
              <a:extLst>
                <a:ext uri="{63B3BB69-23CF-44E3-9099-C40C66FF867C}">
                  <a14:compatExt spid="_x0000_s98305"/>
                </a:ext>
                <a:ext uri="{FF2B5EF4-FFF2-40B4-BE49-F238E27FC236}">
                  <a16:creationId xmlns:a16="http://schemas.microsoft.com/office/drawing/2014/main" id="{00000000-0008-0000-06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228600</xdr:colOff>
      <xdr:row>0</xdr:row>
      <xdr:rowOff>171450</xdr:rowOff>
    </xdr:from>
    <xdr:to>
      <xdr:col>13</xdr:col>
      <xdr:colOff>304349</xdr:colOff>
      <xdr:row>6</xdr:row>
      <xdr:rowOff>116806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925" y="171450"/>
          <a:ext cx="1618799" cy="9550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47625</xdr:rowOff>
    </xdr:from>
    <xdr:to>
      <xdr:col>3</xdr:col>
      <xdr:colOff>999674</xdr:colOff>
      <xdr:row>6</xdr:row>
      <xdr:rowOff>164431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209550"/>
          <a:ext cx="1618799" cy="9550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31</xdr:row>
      <xdr:rowOff>38100</xdr:rowOff>
    </xdr:from>
    <xdr:to>
      <xdr:col>1</xdr:col>
      <xdr:colOff>0</xdr:colOff>
      <xdr:row>34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72300"/>
          <a:ext cx="3381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4048125</xdr:colOff>
      <xdr:row>1</xdr:row>
      <xdr:rowOff>9525</xdr:rowOff>
    </xdr:from>
    <xdr:to>
      <xdr:col>1</xdr:col>
      <xdr:colOff>1580699</xdr:colOff>
      <xdr:row>6</xdr:row>
      <xdr:rowOff>154906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5" y="361950"/>
          <a:ext cx="1618799" cy="9550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28</xdr:row>
      <xdr:rowOff>38100</xdr:rowOff>
    </xdr:from>
    <xdr:to>
      <xdr:col>1</xdr:col>
      <xdr:colOff>0</xdr:colOff>
      <xdr:row>31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962775"/>
          <a:ext cx="35814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6.bin"/><Relationship Id="rId4" Type="http://schemas.openxmlformats.org/officeDocument/2006/relationships/vmlDrawing" Target="../drawings/vmlDrawing1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6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4.bin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5.bin"/><Relationship Id="rId4" Type="http://schemas.openxmlformats.org/officeDocument/2006/relationships/vmlDrawing" Target="../drawings/vmlDrawing10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94"/>
  <sheetViews>
    <sheetView showGridLines="0" view="pageBreakPreview" zoomScaleNormal="106" zoomScaleSheetLayoutView="100" zoomScalePageLayoutView="85" workbookViewId="0">
      <selection activeCell="R9" sqref="R9"/>
    </sheetView>
  </sheetViews>
  <sheetFormatPr defaultColWidth="10.33203125" defaultRowHeight="13.8"/>
  <cols>
    <col min="1" max="1" width="6.33203125" style="30" customWidth="1"/>
    <col min="2" max="3" width="7.88671875" style="34" customWidth="1"/>
    <col min="4" max="4" width="11" style="66" customWidth="1"/>
    <col min="5" max="5" width="10.33203125" style="34" customWidth="1"/>
    <col min="6" max="6" width="62.44140625" style="127" customWidth="1"/>
    <col min="7" max="7" width="7.44140625" style="34" customWidth="1"/>
    <col min="8" max="8" width="11.44140625" style="79" customWidth="1"/>
    <col min="9" max="9" width="12.33203125" style="188" hidden="1" customWidth="1"/>
    <col min="10" max="10" width="12.6640625" style="79" customWidth="1"/>
    <col min="11" max="11" width="12" style="79" hidden="1" customWidth="1"/>
    <col min="12" max="12" width="12.88671875" style="79" hidden="1" customWidth="1"/>
    <col min="13" max="13" width="10.33203125" style="111" hidden="1" customWidth="1"/>
    <col min="14" max="14" width="6.109375" style="79" hidden="1" customWidth="1"/>
    <col min="15" max="16384" width="10.33203125" style="30"/>
  </cols>
  <sheetData>
    <row r="1" spans="1:16" ht="15.75" customHeight="1">
      <c r="A1" s="48"/>
      <c r="D1" s="363" t="s">
        <v>0</v>
      </c>
      <c r="E1" s="348" t="s">
        <v>389</v>
      </c>
      <c r="F1" s="67"/>
      <c r="G1" s="67"/>
      <c r="H1" s="67"/>
      <c r="I1" s="67"/>
      <c r="J1" s="67"/>
      <c r="K1" s="67"/>
      <c r="L1" s="71"/>
      <c r="M1" s="375"/>
      <c r="N1" s="375"/>
    </row>
    <row r="2" spans="1:16">
      <c r="A2" s="48"/>
      <c r="D2" s="363" t="s">
        <v>621</v>
      </c>
      <c r="E2" s="348" t="s">
        <v>622</v>
      </c>
      <c r="H2" s="100"/>
      <c r="K2" s="30"/>
      <c r="L2" s="72"/>
      <c r="M2" s="376"/>
      <c r="N2" s="376"/>
    </row>
    <row r="3" spans="1:16">
      <c r="A3" s="48"/>
      <c r="D3" s="364" t="s">
        <v>1</v>
      </c>
      <c r="E3" s="349" t="s">
        <v>618</v>
      </c>
      <c r="F3" s="67"/>
      <c r="H3" s="100"/>
      <c r="K3" s="30"/>
      <c r="L3" s="72"/>
      <c r="M3" s="376"/>
      <c r="N3" s="376"/>
    </row>
    <row r="4" spans="1:16">
      <c r="A4" s="48"/>
      <c r="D4" s="365" t="s">
        <v>2</v>
      </c>
      <c r="E4" s="362" t="s">
        <v>619</v>
      </c>
      <c r="F4" s="249"/>
      <c r="H4" s="100"/>
      <c r="K4" s="30"/>
      <c r="L4" s="30"/>
      <c r="M4" s="72"/>
      <c r="N4" s="236"/>
    </row>
    <row r="5" spans="1:16">
      <c r="A5" s="48"/>
      <c r="D5" s="366" t="s">
        <v>359</v>
      </c>
      <c r="E5" s="74" t="s">
        <v>617</v>
      </c>
      <c r="F5" s="249"/>
      <c r="H5" s="100"/>
      <c r="K5" s="30"/>
      <c r="L5" s="30"/>
      <c r="M5" s="72"/>
      <c r="N5" s="236"/>
    </row>
    <row r="6" spans="1:16">
      <c r="A6" s="48"/>
      <c r="D6" s="366" t="s">
        <v>620</v>
      </c>
      <c r="E6" s="370">
        <v>0.81459999999999999</v>
      </c>
      <c r="F6" s="249"/>
      <c r="H6" s="100"/>
      <c r="K6" s="30"/>
      <c r="L6" s="30"/>
      <c r="M6" s="72"/>
      <c r="N6" s="236"/>
    </row>
    <row r="7" spans="1:16">
      <c r="A7" s="48"/>
      <c r="E7" s="67"/>
      <c r="F7" s="67"/>
      <c r="H7" s="100"/>
      <c r="K7" s="30"/>
      <c r="L7" s="30"/>
      <c r="M7" s="72"/>
      <c r="N7" s="237"/>
    </row>
    <row r="8" spans="1:16">
      <c r="A8" s="48"/>
      <c r="D8" s="378" t="s">
        <v>48</v>
      </c>
      <c r="E8" s="378"/>
      <c r="F8" s="378"/>
      <c r="G8" s="378"/>
      <c r="H8" s="378"/>
      <c r="I8" s="378"/>
      <c r="J8" s="378"/>
      <c r="K8" s="378"/>
      <c r="L8" s="378"/>
      <c r="M8" s="378"/>
      <c r="N8" s="378"/>
    </row>
    <row r="9" spans="1:16">
      <c r="A9" s="48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</row>
    <row r="10" spans="1:16" s="47" customFormat="1" ht="41.4">
      <c r="A10" s="48"/>
      <c r="B10" s="99"/>
      <c r="C10" s="99"/>
      <c r="D10" s="168" t="s">
        <v>26</v>
      </c>
      <c r="E10" s="169" t="s">
        <v>27</v>
      </c>
      <c r="F10" s="250" t="s">
        <v>28</v>
      </c>
      <c r="G10" s="169" t="s">
        <v>29</v>
      </c>
      <c r="H10" s="170" t="s">
        <v>30</v>
      </c>
      <c r="I10" s="189" t="s">
        <v>31</v>
      </c>
      <c r="J10" s="171" t="s">
        <v>628</v>
      </c>
      <c r="K10" s="171" t="s">
        <v>33</v>
      </c>
      <c r="L10" s="171" t="s">
        <v>49</v>
      </c>
      <c r="M10" s="172" t="s">
        <v>50</v>
      </c>
      <c r="N10" s="171" t="s">
        <v>51</v>
      </c>
    </row>
    <row r="11" spans="1:16" s="97" customFormat="1" ht="27.6">
      <c r="A11" s="48"/>
      <c r="B11" s="64"/>
      <c r="C11" s="64"/>
      <c r="D11" s="173" t="s">
        <v>34</v>
      </c>
      <c r="E11" s="174" t="s">
        <v>186</v>
      </c>
      <c r="F11" s="251" t="s">
        <v>365</v>
      </c>
      <c r="G11" s="175" t="s">
        <v>39</v>
      </c>
      <c r="H11" s="176">
        <v>1400</v>
      </c>
      <c r="I11" s="190">
        <v>169.73</v>
      </c>
      <c r="J11" s="176">
        <f>H11*0.4</f>
        <v>560</v>
      </c>
      <c r="K11" s="176">
        <v>297098.78999999998</v>
      </c>
      <c r="L11" s="177">
        <v>297098.78999999998</v>
      </c>
      <c r="M11" s="178">
        <v>0.22152109875151083</v>
      </c>
      <c r="N11" s="179" t="s">
        <v>236</v>
      </c>
      <c r="O11" s="104"/>
    </row>
    <row r="12" spans="1:16" s="96" customFormat="1" ht="41.4">
      <c r="A12" s="48"/>
      <c r="B12" s="64"/>
      <c r="C12" s="64"/>
      <c r="D12" s="173" t="s">
        <v>360</v>
      </c>
      <c r="E12" s="174" t="s">
        <v>490</v>
      </c>
      <c r="F12" s="251" t="s">
        <v>491</v>
      </c>
      <c r="G12" s="175" t="s">
        <v>127</v>
      </c>
      <c r="H12" s="176">
        <v>1</v>
      </c>
      <c r="I12" s="190">
        <v>133870.75</v>
      </c>
      <c r="J12" s="176">
        <f t="shared" ref="J12:J14" si="0">H12*0.4</f>
        <v>0.4</v>
      </c>
      <c r="K12" s="176">
        <v>159426.68</v>
      </c>
      <c r="L12" s="177">
        <v>456525.47</v>
      </c>
      <c r="M12" s="178">
        <v>0.34039190709073536</v>
      </c>
      <c r="N12" s="179" t="s">
        <v>236</v>
      </c>
      <c r="O12" s="97"/>
    </row>
    <row r="13" spans="1:16" s="96" customFormat="1" ht="41.4">
      <c r="A13" s="48"/>
      <c r="B13" s="64"/>
      <c r="C13" s="64"/>
      <c r="D13" s="173" t="s">
        <v>35</v>
      </c>
      <c r="E13" s="174">
        <v>94994</v>
      </c>
      <c r="F13" s="251" t="s">
        <v>46</v>
      </c>
      <c r="G13" s="175" t="s">
        <v>39</v>
      </c>
      <c r="H13" s="176">
        <v>834.52</v>
      </c>
      <c r="I13" s="190">
        <v>94.91</v>
      </c>
      <c r="J13" s="176">
        <f t="shared" si="0"/>
        <v>333.80799999999999</v>
      </c>
      <c r="K13" s="176">
        <v>99029.119999999995</v>
      </c>
      <c r="L13" s="177">
        <v>555554.59</v>
      </c>
      <c r="M13" s="178">
        <v>0.4142294325508532</v>
      </c>
      <c r="N13" s="179" t="s">
        <v>236</v>
      </c>
      <c r="O13" s="97"/>
    </row>
    <row r="14" spans="1:16" s="96" customFormat="1" ht="55.2">
      <c r="A14" s="48"/>
      <c r="B14" s="64"/>
      <c r="C14" s="64"/>
      <c r="D14" s="173" t="s">
        <v>35</v>
      </c>
      <c r="E14" s="174">
        <v>102363</v>
      </c>
      <c r="F14" s="251" t="s">
        <v>97</v>
      </c>
      <c r="G14" s="175" t="s">
        <v>39</v>
      </c>
      <c r="H14" s="176">
        <v>438.45</v>
      </c>
      <c r="I14" s="190">
        <v>165.92</v>
      </c>
      <c r="J14" s="176">
        <f t="shared" si="0"/>
        <v>175.38</v>
      </c>
      <c r="K14" s="176">
        <v>90956.35</v>
      </c>
      <c r="L14" s="177">
        <v>646510.93999999994</v>
      </c>
      <c r="M14" s="178">
        <v>0.48204778546446481</v>
      </c>
      <c r="N14" s="179" t="s">
        <v>236</v>
      </c>
      <c r="O14" s="97"/>
    </row>
    <row r="15" spans="1:16" s="97" customFormat="1" ht="27.6" hidden="1">
      <c r="A15" s="48"/>
      <c r="B15" s="64"/>
      <c r="C15" s="64"/>
      <c r="D15" s="173" t="s">
        <v>35</v>
      </c>
      <c r="E15" s="174">
        <v>101735</v>
      </c>
      <c r="F15" s="251" t="s">
        <v>96</v>
      </c>
      <c r="G15" s="175" t="s">
        <v>39</v>
      </c>
      <c r="H15" s="176">
        <v>142.84</v>
      </c>
      <c r="I15" s="190">
        <v>333.61</v>
      </c>
      <c r="J15" s="176">
        <v>47652.85</v>
      </c>
      <c r="K15" s="176">
        <v>59580.36</v>
      </c>
      <c r="L15" s="177">
        <v>706091.29999999993</v>
      </c>
      <c r="M15" s="178">
        <v>0.52647175235847532</v>
      </c>
      <c r="N15" s="179" t="s">
        <v>240</v>
      </c>
    </row>
    <row r="16" spans="1:16" s="97" customFormat="1" ht="27.6" hidden="1">
      <c r="A16" s="48"/>
      <c r="B16" s="64"/>
      <c r="C16" s="64"/>
      <c r="D16" s="173" t="s">
        <v>35</v>
      </c>
      <c r="E16" s="174">
        <v>95241</v>
      </c>
      <c r="F16" s="251" t="s">
        <v>81</v>
      </c>
      <c r="G16" s="175" t="s">
        <v>39</v>
      </c>
      <c r="H16" s="176">
        <v>1336.99</v>
      </c>
      <c r="I16" s="190">
        <v>35.369999999999997</v>
      </c>
      <c r="J16" s="176">
        <v>47289.329999999994</v>
      </c>
      <c r="K16" s="176">
        <v>59125.850000000006</v>
      </c>
      <c r="L16" s="177">
        <v>765217.14999999991</v>
      </c>
      <c r="M16" s="178">
        <v>0.5705568301085967</v>
      </c>
      <c r="N16" s="179" t="s">
        <v>240</v>
      </c>
      <c r="P16" s="305"/>
    </row>
    <row r="17" spans="1:15" s="97" customFormat="1" ht="27.6" hidden="1">
      <c r="A17" s="48"/>
      <c r="B17" s="64"/>
      <c r="C17" s="64"/>
      <c r="D17" s="173" t="s">
        <v>35</v>
      </c>
      <c r="E17" s="174">
        <v>102494</v>
      </c>
      <c r="F17" s="251" t="s">
        <v>98</v>
      </c>
      <c r="G17" s="175" t="s">
        <v>39</v>
      </c>
      <c r="H17" s="176">
        <v>613.52</v>
      </c>
      <c r="I17" s="190">
        <v>66.73</v>
      </c>
      <c r="J17" s="176">
        <v>40940.19</v>
      </c>
      <c r="K17" s="176">
        <v>51187.519999999997</v>
      </c>
      <c r="L17" s="177">
        <v>816404.66999999993</v>
      </c>
      <c r="M17" s="178">
        <v>0.60872297569527156</v>
      </c>
      <c r="N17" s="179" t="s">
        <v>240</v>
      </c>
      <c r="O17" s="103"/>
    </row>
    <row r="18" spans="1:15" s="97" customFormat="1" ht="27.6" hidden="1">
      <c r="A18" s="48"/>
      <c r="B18" s="64"/>
      <c r="C18" s="64"/>
      <c r="D18" s="173" t="s">
        <v>34</v>
      </c>
      <c r="E18" s="174" t="s">
        <v>183</v>
      </c>
      <c r="F18" s="251" t="s">
        <v>309</v>
      </c>
      <c r="G18" s="175" t="s">
        <v>40</v>
      </c>
      <c r="H18" s="176">
        <v>140</v>
      </c>
      <c r="I18" s="190">
        <v>234.82000000000002</v>
      </c>
      <c r="J18" s="176">
        <v>32874.800000000003</v>
      </c>
      <c r="K18" s="176">
        <v>41103.360000000001</v>
      </c>
      <c r="L18" s="177">
        <v>857508.02999999991</v>
      </c>
      <c r="M18" s="178">
        <v>0.63937022763991569</v>
      </c>
      <c r="N18" s="179" t="s">
        <v>240</v>
      </c>
      <c r="O18" s="103"/>
    </row>
    <row r="19" spans="1:15" s="97" customFormat="1" ht="41.4" hidden="1">
      <c r="A19" s="48"/>
      <c r="B19" s="64"/>
      <c r="C19" s="64"/>
      <c r="D19" s="173" t="s">
        <v>34</v>
      </c>
      <c r="E19" s="174" t="s">
        <v>192</v>
      </c>
      <c r="F19" s="251" t="s">
        <v>383</v>
      </c>
      <c r="G19" s="175" t="s">
        <v>42</v>
      </c>
      <c r="H19" s="176">
        <v>360</v>
      </c>
      <c r="I19" s="190">
        <v>78.010000000000005</v>
      </c>
      <c r="J19" s="176">
        <v>28083.599999999999</v>
      </c>
      <c r="K19" s="176">
        <v>35112.93</v>
      </c>
      <c r="L19" s="177">
        <v>892620.96</v>
      </c>
      <c r="M19" s="178">
        <v>0.66555092946635153</v>
      </c>
      <c r="N19" s="179" t="s">
        <v>240</v>
      </c>
    </row>
    <row r="20" spans="1:15" s="97" customFormat="1" ht="55.2" hidden="1">
      <c r="A20" s="48"/>
      <c r="B20" s="64"/>
      <c r="C20" s="64"/>
      <c r="D20" s="173" t="s">
        <v>360</v>
      </c>
      <c r="E20" s="174" t="s">
        <v>337</v>
      </c>
      <c r="F20" s="251" t="s">
        <v>394</v>
      </c>
      <c r="G20" s="175" t="s">
        <v>127</v>
      </c>
      <c r="H20" s="176">
        <v>1</v>
      </c>
      <c r="I20" s="190">
        <v>24621.24</v>
      </c>
      <c r="J20" s="176">
        <v>24621.24</v>
      </c>
      <c r="K20" s="176">
        <v>29321.43</v>
      </c>
      <c r="L20" s="177">
        <v>921942.39</v>
      </c>
      <c r="M20" s="178">
        <v>0.68741340622219937</v>
      </c>
      <c r="N20" s="179" t="s">
        <v>240</v>
      </c>
    </row>
    <row r="21" spans="1:15" s="97" customFormat="1" ht="41.4" hidden="1">
      <c r="A21" s="48"/>
      <c r="B21" s="64"/>
      <c r="C21" s="64"/>
      <c r="D21" s="173" t="s">
        <v>35</v>
      </c>
      <c r="E21" s="174">
        <v>100750</v>
      </c>
      <c r="F21" s="251" t="s">
        <v>94</v>
      </c>
      <c r="G21" s="175" t="s">
        <v>39</v>
      </c>
      <c r="H21" s="176">
        <v>876.9</v>
      </c>
      <c r="I21" s="190">
        <v>25.12</v>
      </c>
      <c r="J21" s="176">
        <v>22027.73</v>
      </c>
      <c r="K21" s="176">
        <v>27541.27</v>
      </c>
      <c r="L21" s="177">
        <v>949483.66</v>
      </c>
      <c r="M21" s="178">
        <v>0.70794857027120828</v>
      </c>
      <c r="N21" s="179" t="s">
        <v>240</v>
      </c>
      <c r="O21" s="96"/>
    </row>
    <row r="22" spans="1:15" s="97" customFormat="1" hidden="1">
      <c r="A22" s="48"/>
      <c r="B22" s="64"/>
      <c r="C22" s="64"/>
      <c r="D22" s="173" t="s">
        <v>34</v>
      </c>
      <c r="E22" s="174" t="s">
        <v>185</v>
      </c>
      <c r="F22" s="251" t="s">
        <v>311</v>
      </c>
      <c r="G22" s="175" t="s">
        <v>40</v>
      </c>
      <c r="H22" s="176">
        <v>70</v>
      </c>
      <c r="I22" s="190">
        <v>271.77999999999997</v>
      </c>
      <c r="J22" s="176">
        <v>19024.599999999999</v>
      </c>
      <c r="K22" s="176">
        <v>23786.46</v>
      </c>
      <c r="L22" s="177">
        <v>973270.12</v>
      </c>
      <c r="M22" s="178">
        <v>0.72568409438629755</v>
      </c>
      <c r="N22" s="179" t="s">
        <v>240</v>
      </c>
      <c r="O22" s="103"/>
    </row>
    <row r="23" spans="1:15" s="97" customFormat="1" ht="27.6" hidden="1">
      <c r="A23" s="48"/>
      <c r="B23" s="64"/>
      <c r="C23" s="64"/>
      <c r="D23" s="173" t="s">
        <v>34</v>
      </c>
      <c r="E23" s="174" t="s">
        <v>184</v>
      </c>
      <c r="F23" s="251" t="s">
        <v>308</v>
      </c>
      <c r="G23" s="175" t="s">
        <v>40</v>
      </c>
      <c r="H23" s="176">
        <v>70</v>
      </c>
      <c r="I23" s="190">
        <v>271.77999999999997</v>
      </c>
      <c r="J23" s="176">
        <v>19024.599999999999</v>
      </c>
      <c r="K23" s="176">
        <v>23786.46</v>
      </c>
      <c r="L23" s="177">
        <v>997056.58</v>
      </c>
      <c r="M23" s="178">
        <v>0.74341961850138694</v>
      </c>
      <c r="N23" s="179" t="s">
        <v>240</v>
      </c>
    </row>
    <row r="24" spans="1:15" s="97" customFormat="1" ht="41.4" hidden="1">
      <c r="A24" s="48"/>
      <c r="B24" s="64"/>
      <c r="C24" s="64"/>
      <c r="D24" s="173" t="s">
        <v>34</v>
      </c>
      <c r="E24" s="174" t="s">
        <v>470</v>
      </c>
      <c r="F24" s="251" t="s">
        <v>400</v>
      </c>
      <c r="G24" s="175" t="s">
        <v>128</v>
      </c>
      <c r="H24" s="176">
        <v>6</v>
      </c>
      <c r="I24" s="190">
        <v>2774.49</v>
      </c>
      <c r="J24" s="176">
        <v>16646.939999999999</v>
      </c>
      <c r="K24" s="176">
        <v>20813.669999999998</v>
      </c>
      <c r="L24" s="177">
        <v>1017870.25</v>
      </c>
      <c r="M24" s="178">
        <v>0.75893858795747715</v>
      </c>
      <c r="N24" s="179" t="s">
        <v>240</v>
      </c>
    </row>
    <row r="25" spans="1:15" s="96" customFormat="1" ht="41.4" hidden="1">
      <c r="A25" s="48"/>
      <c r="B25" s="64"/>
      <c r="C25" s="64"/>
      <c r="D25" s="173" t="s">
        <v>360</v>
      </c>
      <c r="E25" s="174" t="s">
        <v>339</v>
      </c>
      <c r="F25" s="251" t="s">
        <v>397</v>
      </c>
      <c r="G25" s="175" t="s">
        <v>127</v>
      </c>
      <c r="H25" s="176">
        <v>17</v>
      </c>
      <c r="I25" s="190">
        <v>923.3</v>
      </c>
      <c r="J25" s="176">
        <v>15696.099999999999</v>
      </c>
      <c r="K25" s="176">
        <v>18692.490000000002</v>
      </c>
      <c r="L25" s="177">
        <v>1036562.74</v>
      </c>
      <c r="M25" s="178">
        <v>0.77287597532684882</v>
      </c>
      <c r="N25" s="179" t="s">
        <v>240</v>
      </c>
      <c r="O25" s="97"/>
    </row>
    <row r="26" spans="1:15" s="96" customFormat="1" ht="27.6" hidden="1">
      <c r="A26" s="48"/>
      <c r="B26" s="64"/>
      <c r="C26" s="64"/>
      <c r="D26" s="173" t="s">
        <v>34</v>
      </c>
      <c r="E26" s="174" t="s">
        <v>455</v>
      </c>
      <c r="F26" s="251" t="s">
        <v>292</v>
      </c>
      <c r="G26" s="175" t="s">
        <v>42</v>
      </c>
      <c r="H26" s="176">
        <v>870</v>
      </c>
      <c r="I26" s="190">
        <v>16.799999999999997</v>
      </c>
      <c r="J26" s="176">
        <v>14616</v>
      </c>
      <c r="K26" s="176">
        <v>18274.38</v>
      </c>
      <c r="L26" s="177">
        <v>1054837.1199999999</v>
      </c>
      <c r="M26" s="178">
        <v>0.78650161391192219</v>
      </c>
      <c r="N26" s="179" t="s">
        <v>240</v>
      </c>
      <c r="O26" s="97"/>
    </row>
    <row r="27" spans="1:15" s="96" customFormat="1" ht="41.4" hidden="1">
      <c r="A27" s="48"/>
      <c r="B27" s="64"/>
      <c r="C27" s="64"/>
      <c r="D27" s="173" t="s">
        <v>34</v>
      </c>
      <c r="E27" s="174" t="s">
        <v>190</v>
      </c>
      <c r="F27" s="251" t="s">
        <v>368</v>
      </c>
      <c r="G27" s="175" t="s">
        <v>39</v>
      </c>
      <c r="H27" s="176">
        <v>264.23</v>
      </c>
      <c r="I27" s="190">
        <v>53.199999999999996</v>
      </c>
      <c r="J27" s="176">
        <v>14057.03</v>
      </c>
      <c r="K27" s="176">
        <v>17575.5</v>
      </c>
      <c r="L27" s="177">
        <v>1072412.6199999999</v>
      </c>
      <c r="M27" s="178">
        <v>0.79960615759285469</v>
      </c>
      <c r="N27" s="179" t="s">
        <v>240</v>
      </c>
      <c r="O27" s="97"/>
    </row>
    <row r="28" spans="1:15" s="96" customFormat="1" ht="41.4" hidden="1">
      <c r="A28" s="48"/>
      <c r="B28" s="64"/>
      <c r="C28" s="64"/>
      <c r="D28" s="173" t="s">
        <v>360</v>
      </c>
      <c r="E28" s="174" t="s">
        <v>338</v>
      </c>
      <c r="F28" s="251" t="s">
        <v>396</v>
      </c>
      <c r="G28" s="175" t="s">
        <v>127</v>
      </c>
      <c r="H28" s="176">
        <v>10</v>
      </c>
      <c r="I28" s="190">
        <v>1461.89</v>
      </c>
      <c r="J28" s="176">
        <v>14618.900000000001</v>
      </c>
      <c r="K28" s="176">
        <v>17409.650000000001</v>
      </c>
      <c r="L28" s="177">
        <v>1089822.2699999998</v>
      </c>
      <c r="M28" s="178">
        <v>0.81258704114636637</v>
      </c>
      <c r="N28" s="179" t="s">
        <v>262</v>
      </c>
      <c r="O28" s="103"/>
    </row>
    <row r="29" spans="1:15" s="97" customFormat="1" ht="55.2" hidden="1">
      <c r="A29" s="48"/>
      <c r="B29" s="64"/>
      <c r="C29" s="64"/>
      <c r="D29" s="173" t="s">
        <v>360</v>
      </c>
      <c r="E29" s="174" t="s">
        <v>477</v>
      </c>
      <c r="F29" s="251" t="s">
        <v>479</v>
      </c>
      <c r="G29" s="175" t="s">
        <v>127</v>
      </c>
      <c r="H29" s="176">
        <v>4</v>
      </c>
      <c r="I29" s="190">
        <v>3385.42</v>
      </c>
      <c r="J29" s="176">
        <v>13541.68</v>
      </c>
      <c r="K29" s="176">
        <v>16126.79</v>
      </c>
      <c r="L29" s="177">
        <v>1105949.0599999998</v>
      </c>
      <c r="M29" s="178">
        <v>0.82461140597173266</v>
      </c>
      <c r="N29" s="179" t="s">
        <v>262</v>
      </c>
    </row>
    <row r="30" spans="1:15" s="96" customFormat="1" ht="55.2" hidden="1">
      <c r="A30" s="48"/>
      <c r="B30" s="64"/>
      <c r="C30" s="64"/>
      <c r="D30" s="173" t="s">
        <v>360</v>
      </c>
      <c r="E30" s="174" t="s">
        <v>478</v>
      </c>
      <c r="F30" s="251" t="s">
        <v>481</v>
      </c>
      <c r="G30" s="175" t="s">
        <v>127</v>
      </c>
      <c r="H30" s="176">
        <v>2</v>
      </c>
      <c r="I30" s="190">
        <v>5847.54</v>
      </c>
      <c r="J30" s="176">
        <v>11695.08</v>
      </c>
      <c r="K30" s="176">
        <v>13927.67</v>
      </c>
      <c r="L30" s="177">
        <v>1119876.7299999997</v>
      </c>
      <c r="M30" s="178">
        <v>0.83499607553382826</v>
      </c>
      <c r="N30" s="179" t="s">
        <v>262</v>
      </c>
      <c r="O30" s="97"/>
    </row>
    <row r="31" spans="1:15" s="97" customFormat="1" ht="41.4" hidden="1">
      <c r="A31" s="48"/>
      <c r="B31" s="64"/>
      <c r="C31" s="64"/>
      <c r="D31" s="173" t="s">
        <v>360</v>
      </c>
      <c r="E31" s="174" t="s">
        <v>335</v>
      </c>
      <c r="F31" s="251" t="s">
        <v>391</v>
      </c>
      <c r="G31" s="175" t="s">
        <v>128</v>
      </c>
      <c r="H31" s="176">
        <v>2</v>
      </c>
      <c r="I31" s="190">
        <v>5847.54</v>
      </c>
      <c r="J31" s="176">
        <v>11695.08</v>
      </c>
      <c r="K31" s="176">
        <v>13927.67</v>
      </c>
      <c r="L31" s="177">
        <v>1133804.3999999997</v>
      </c>
      <c r="M31" s="178">
        <v>0.84538074509592387</v>
      </c>
      <c r="N31" s="179" t="s">
        <v>262</v>
      </c>
    </row>
    <row r="32" spans="1:15" s="96" customFormat="1" ht="27.6" hidden="1">
      <c r="A32" s="48"/>
      <c r="B32" s="64"/>
      <c r="C32" s="64"/>
      <c r="D32" s="173" t="s">
        <v>34</v>
      </c>
      <c r="E32" s="174" t="s">
        <v>189</v>
      </c>
      <c r="F32" s="251" t="s">
        <v>361</v>
      </c>
      <c r="G32" s="175" t="s">
        <v>42</v>
      </c>
      <c r="H32" s="176">
        <v>58</v>
      </c>
      <c r="I32" s="190">
        <v>184.53</v>
      </c>
      <c r="J32" s="176">
        <v>10702.74</v>
      </c>
      <c r="K32" s="176">
        <v>13381.64</v>
      </c>
      <c r="L32" s="177">
        <v>1147186.0399999996</v>
      </c>
      <c r="M32" s="178">
        <v>0.85535828689573112</v>
      </c>
      <c r="N32" s="179" t="s">
        <v>262</v>
      </c>
      <c r="O32" s="97"/>
    </row>
    <row r="33" spans="1:15" s="97" customFormat="1" ht="27.6" hidden="1">
      <c r="A33" s="48"/>
      <c r="B33" s="64"/>
      <c r="C33" s="64"/>
      <c r="D33" s="173" t="s">
        <v>35</v>
      </c>
      <c r="E33" s="174">
        <v>89470</v>
      </c>
      <c r="F33" s="251" t="s">
        <v>320</v>
      </c>
      <c r="G33" s="175" t="s">
        <v>39</v>
      </c>
      <c r="H33" s="176">
        <v>87.7</v>
      </c>
      <c r="I33" s="190">
        <v>104.14</v>
      </c>
      <c r="J33" s="176">
        <v>9133.0800000000017</v>
      </c>
      <c r="K33" s="176">
        <v>11419.09</v>
      </c>
      <c r="L33" s="177">
        <v>1158605.1299999997</v>
      </c>
      <c r="M33" s="178">
        <v>0.86387252340117904</v>
      </c>
      <c r="N33" s="179" t="s">
        <v>262</v>
      </c>
      <c r="O33" s="47"/>
    </row>
    <row r="34" spans="1:15" s="96" customFormat="1" ht="41.4" hidden="1">
      <c r="A34" s="48"/>
      <c r="B34" s="64"/>
      <c r="C34" s="64"/>
      <c r="D34" s="173" t="s">
        <v>35</v>
      </c>
      <c r="E34" s="174">
        <v>87702</v>
      </c>
      <c r="F34" s="251" t="s">
        <v>69</v>
      </c>
      <c r="G34" s="175" t="s">
        <v>39</v>
      </c>
      <c r="H34" s="176">
        <v>142.84</v>
      </c>
      <c r="I34" s="190">
        <v>61.66</v>
      </c>
      <c r="J34" s="176">
        <v>8807.51</v>
      </c>
      <c r="K34" s="176">
        <v>11012.03</v>
      </c>
      <c r="L34" s="177">
        <v>1169617.1599999997</v>
      </c>
      <c r="M34" s="178">
        <v>0.8720832501600615</v>
      </c>
      <c r="N34" s="179" t="s">
        <v>262</v>
      </c>
    </row>
    <row r="35" spans="1:15" s="97" customFormat="1" ht="55.2" hidden="1">
      <c r="A35" s="48"/>
      <c r="B35" s="64"/>
      <c r="C35" s="64"/>
      <c r="D35" s="173" t="s">
        <v>35</v>
      </c>
      <c r="E35" s="174">
        <v>94279</v>
      </c>
      <c r="F35" s="251" t="s">
        <v>78</v>
      </c>
      <c r="G35" s="175" t="s">
        <v>42</v>
      </c>
      <c r="H35" s="176">
        <v>167.3</v>
      </c>
      <c r="I35" s="190">
        <v>49.7</v>
      </c>
      <c r="J35" s="176">
        <v>8314.81</v>
      </c>
      <c r="K35" s="176">
        <v>10396.01</v>
      </c>
      <c r="L35" s="177">
        <v>1180013.1699999997</v>
      </c>
      <c r="M35" s="178">
        <v>0.87983466361358553</v>
      </c>
      <c r="N35" s="179" t="s">
        <v>262</v>
      </c>
    </row>
    <row r="36" spans="1:15" s="96" customFormat="1" ht="27.6" hidden="1">
      <c r="A36" s="48"/>
      <c r="B36" s="64"/>
      <c r="C36" s="64"/>
      <c r="D36" s="173" t="s">
        <v>35</v>
      </c>
      <c r="E36" s="174">
        <v>95877</v>
      </c>
      <c r="F36" s="251" t="s">
        <v>289</v>
      </c>
      <c r="G36" s="175" t="s">
        <v>44</v>
      </c>
      <c r="H36" s="176">
        <v>4500</v>
      </c>
      <c r="I36" s="190">
        <v>1.82</v>
      </c>
      <c r="J36" s="176">
        <v>8190</v>
      </c>
      <c r="K36" s="176">
        <v>10239.959999999999</v>
      </c>
      <c r="L36" s="177">
        <v>1190253.1299999997</v>
      </c>
      <c r="M36" s="178">
        <v>0.88746972395957857</v>
      </c>
      <c r="N36" s="179" t="s">
        <v>262</v>
      </c>
      <c r="O36" s="97"/>
    </row>
    <row r="37" spans="1:15" s="97" customFormat="1" ht="41.4" hidden="1">
      <c r="A37" s="48"/>
      <c r="B37" s="64"/>
      <c r="C37" s="64"/>
      <c r="D37" s="173" t="s">
        <v>34</v>
      </c>
      <c r="E37" s="174" t="s">
        <v>471</v>
      </c>
      <c r="F37" s="251" t="s">
        <v>399</v>
      </c>
      <c r="G37" s="175" t="s">
        <v>128</v>
      </c>
      <c r="H37" s="176">
        <v>2</v>
      </c>
      <c r="I37" s="190">
        <v>3800.8900000000003</v>
      </c>
      <c r="J37" s="176">
        <v>7601.78</v>
      </c>
      <c r="K37" s="176">
        <v>9504.51</v>
      </c>
      <c r="L37" s="177">
        <v>1199757.6399999997</v>
      </c>
      <c r="M37" s="178">
        <v>0.89455642228741328</v>
      </c>
      <c r="N37" s="179" t="s">
        <v>262</v>
      </c>
    </row>
    <row r="38" spans="1:15" s="97" customFormat="1" ht="55.2" hidden="1">
      <c r="A38" s="48"/>
      <c r="B38" s="64"/>
      <c r="C38" s="64"/>
      <c r="D38" s="173" t="s">
        <v>35</v>
      </c>
      <c r="E38" s="174">
        <v>87530</v>
      </c>
      <c r="F38" s="251" t="s">
        <v>68</v>
      </c>
      <c r="G38" s="175" t="s">
        <v>39</v>
      </c>
      <c r="H38" s="176">
        <v>158</v>
      </c>
      <c r="I38" s="190">
        <v>47.04</v>
      </c>
      <c r="J38" s="176">
        <v>7432.32</v>
      </c>
      <c r="K38" s="176">
        <v>9292.6299999999992</v>
      </c>
      <c r="L38" s="177">
        <v>1209050.2699999996</v>
      </c>
      <c r="M38" s="178">
        <v>0.90148513986277334</v>
      </c>
      <c r="N38" s="179" t="s">
        <v>262</v>
      </c>
    </row>
    <row r="39" spans="1:15" s="97" customFormat="1" ht="41.4" hidden="1">
      <c r="A39" s="48"/>
      <c r="B39" s="64"/>
      <c r="C39" s="64"/>
      <c r="D39" s="173" t="s">
        <v>35</v>
      </c>
      <c r="E39" s="174">
        <v>96542</v>
      </c>
      <c r="F39" s="251" t="s">
        <v>83</v>
      </c>
      <c r="G39" s="175" t="s">
        <v>39</v>
      </c>
      <c r="H39" s="176">
        <v>79.3</v>
      </c>
      <c r="I39" s="190">
        <v>90.58</v>
      </c>
      <c r="J39" s="176">
        <v>7182.99</v>
      </c>
      <c r="K39" s="176">
        <v>8980.89</v>
      </c>
      <c r="L39" s="177">
        <v>1218031.1599999995</v>
      </c>
      <c r="M39" s="178">
        <v>0.90818141964421051</v>
      </c>
      <c r="N39" s="179" t="s">
        <v>262</v>
      </c>
    </row>
    <row r="40" spans="1:15" s="97" customFormat="1" ht="27.6" hidden="1">
      <c r="A40" s="48"/>
      <c r="B40" s="64"/>
      <c r="C40" s="64"/>
      <c r="D40" s="173" t="s">
        <v>35</v>
      </c>
      <c r="E40" s="174">
        <v>100576</v>
      </c>
      <c r="F40" s="251" t="s">
        <v>92</v>
      </c>
      <c r="G40" s="175" t="s">
        <v>39</v>
      </c>
      <c r="H40" s="176">
        <v>2641.5799999999995</v>
      </c>
      <c r="I40" s="190">
        <v>2.46</v>
      </c>
      <c r="J40" s="176">
        <v>6498.2900000000009</v>
      </c>
      <c r="K40" s="176">
        <v>8124.8099999999995</v>
      </c>
      <c r="L40" s="177">
        <v>1226155.9699999995</v>
      </c>
      <c r="M40" s="178">
        <v>0.91423939395756026</v>
      </c>
      <c r="N40" s="179" t="s">
        <v>262</v>
      </c>
    </row>
    <row r="41" spans="1:15" s="97" customFormat="1" ht="27.6" hidden="1">
      <c r="A41" s="48"/>
      <c r="B41" s="64"/>
      <c r="C41" s="64"/>
      <c r="D41" s="173" t="s">
        <v>35</v>
      </c>
      <c r="E41" s="174">
        <v>103946</v>
      </c>
      <c r="F41" s="251" t="s">
        <v>102</v>
      </c>
      <c r="G41" s="175" t="s">
        <v>39</v>
      </c>
      <c r="H41" s="176">
        <v>291.85000000000002</v>
      </c>
      <c r="I41" s="190">
        <v>22.18</v>
      </c>
      <c r="J41" s="176">
        <v>6473.23</v>
      </c>
      <c r="K41" s="176">
        <v>8093.48</v>
      </c>
      <c r="L41" s="177">
        <v>1234249.4499999995</v>
      </c>
      <c r="M41" s="178">
        <v>0.92027400817569072</v>
      </c>
      <c r="N41" s="179" t="s">
        <v>262</v>
      </c>
    </row>
    <row r="42" spans="1:15" s="97" customFormat="1" ht="41.4" hidden="1">
      <c r="A42" s="48"/>
      <c r="B42" s="64"/>
      <c r="C42" s="64"/>
      <c r="D42" s="173" t="s">
        <v>35</v>
      </c>
      <c r="E42" s="174">
        <v>103325</v>
      </c>
      <c r="F42" s="251" t="s">
        <v>101</v>
      </c>
      <c r="G42" s="175" t="s">
        <v>39</v>
      </c>
      <c r="H42" s="176">
        <v>79</v>
      </c>
      <c r="I42" s="190">
        <v>75.05</v>
      </c>
      <c r="J42" s="176">
        <v>5928.95</v>
      </c>
      <c r="K42" s="176">
        <v>7412.97</v>
      </c>
      <c r="L42" s="177">
        <v>1241662.4199999995</v>
      </c>
      <c r="M42" s="178">
        <v>0.92580122442390222</v>
      </c>
      <c r="N42" s="179" t="s">
        <v>262</v>
      </c>
    </row>
    <row r="43" spans="1:15" s="97" customFormat="1" ht="27.6" hidden="1">
      <c r="A43" s="48"/>
      <c r="B43" s="64"/>
      <c r="C43" s="64"/>
      <c r="D43" s="173" t="s">
        <v>34</v>
      </c>
      <c r="E43" s="174" t="s">
        <v>453</v>
      </c>
      <c r="F43" s="251" t="s">
        <v>291</v>
      </c>
      <c r="G43" s="175" t="s">
        <v>42</v>
      </c>
      <c r="H43" s="176">
        <v>700</v>
      </c>
      <c r="I43" s="190">
        <v>7.4399999999999995</v>
      </c>
      <c r="J43" s="176">
        <v>5208</v>
      </c>
      <c r="K43" s="176">
        <v>6511.56</v>
      </c>
      <c r="L43" s="177">
        <v>1248173.9799999995</v>
      </c>
      <c r="M43" s="178">
        <v>0.93065633650896462</v>
      </c>
      <c r="N43" s="179" t="s">
        <v>262</v>
      </c>
    </row>
    <row r="44" spans="1:15" s="97" customFormat="1" ht="41.4" hidden="1">
      <c r="A44" s="48"/>
      <c r="B44" s="64"/>
      <c r="C44" s="64"/>
      <c r="D44" s="173" t="s">
        <v>35</v>
      </c>
      <c r="E44" s="174">
        <v>96555</v>
      </c>
      <c r="F44" s="251" t="s">
        <v>86</v>
      </c>
      <c r="G44" s="175" t="s">
        <v>40</v>
      </c>
      <c r="H44" s="176">
        <v>5.95</v>
      </c>
      <c r="I44" s="190">
        <v>756.45</v>
      </c>
      <c r="J44" s="176">
        <v>4500.88</v>
      </c>
      <c r="K44" s="176">
        <v>5627.45</v>
      </c>
      <c r="L44" s="177">
        <v>1253801.4299999995</v>
      </c>
      <c r="M44" s="178">
        <v>0.93485224355782592</v>
      </c>
      <c r="N44" s="179" t="s">
        <v>262</v>
      </c>
    </row>
    <row r="45" spans="1:15" s="97" customFormat="1" ht="55.2" hidden="1">
      <c r="A45" s="48"/>
      <c r="B45" s="64"/>
      <c r="C45" s="64"/>
      <c r="D45" s="173" t="s">
        <v>34</v>
      </c>
      <c r="E45" s="174" t="s">
        <v>187</v>
      </c>
      <c r="F45" s="251" t="s">
        <v>483</v>
      </c>
      <c r="G45" s="175" t="s">
        <v>128</v>
      </c>
      <c r="H45" s="176">
        <v>1</v>
      </c>
      <c r="I45" s="190">
        <v>4295.26</v>
      </c>
      <c r="J45" s="176">
        <v>4295.26</v>
      </c>
      <c r="K45" s="176">
        <v>5370.36</v>
      </c>
      <c r="L45" s="177">
        <v>1259171.7899999996</v>
      </c>
      <c r="M45" s="178">
        <v>0.9388564606328641</v>
      </c>
      <c r="N45" s="179" t="s">
        <v>262</v>
      </c>
    </row>
    <row r="46" spans="1:15" s="97" customFormat="1" ht="27.6" hidden="1">
      <c r="A46" s="48"/>
      <c r="B46" s="64"/>
      <c r="C46" s="64"/>
      <c r="D46" s="173" t="s">
        <v>35</v>
      </c>
      <c r="E46" s="174">
        <v>96545</v>
      </c>
      <c r="F46" s="251" t="s">
        <v>85</v>
      </c>
      <c r="G46" s="175" t="s">
        <v>41</v>
      </c>
      <c r="H46" s="176">
        <v>276</v>
      </c>
      <c r="I46" s="190">
        <v>14.9</v>
      </c>
      <c r="J46" s="176">
        <v>4112.3999999999996</v>
      </c>
      <c r="K46" s="176">
        <v>5141.7299999999996</v>
      </c>
      <c r="L46" s="177">
        <v>1264313.5199999996</v>
      </c>
      <c r="M46" s="178">
        <v>0.9426902079163304</v>
      </c>
      <c r="N46" s="179" t="s">
        <v>262</v>
      </c>
    </row>
    <row r="47" spans="1:15" s="97" customFormat="1" ht="41.4" hidden="1">
      <c r="A47" s="48"/>
      <c r="B47" s="64"/>
      <c r="C47" s="64"/>
      <c r="D47" s="173" t="s">
        <v>34</v>
      </c>
      <c r="E47" s="174" t="s">
        <v>460</v>
      </c>
      <c r="F47" s="251" t="s">
        <v>433</v>
      </c>
      <c r="G47" s="175" t="s">
        <v>128</v>
      </c>
      <c r="H47" s="176">
        <v>1</v>
      </c>
      <c r="I47" s="190">
        <v>4084.16</v>
      </c>
      <c r="J47" s="176">
        <v>4084.16</v>
      </c>
      <c r="K47" s="176">
        <v>5106.43</v>
      </c>
      <c r="L47" s="177">
        <v>1269419.9499999995</v>
      </c>
      <c r="M47" s="178">
        <v>0.94649763501590778</v>
      </c>
      <c r="N47" s="179" t="s">
        <v>262</v>
      </c>
    </row>
    <row r="48" spans="1:15" s="97" customFormat="1" ht="41.4" hidden="1">
      <c r="A48" s="48"/>
      <c r="B48" s="64"/>
      <c r="C48" s="64"/>
      <c r="D48" s="173" t="s">
        <v>35</v>
      </c>
      <c r="E48" s="174">
        <v>100984</v>
      </c>
      <c r="F48" s="251" t="s">
        <v>288</v>
      </c>
      <c r="G48" s="175" t="s">
        <v>40</v>
      </c>
      <c r="H48" s="176">
        <v>450</v>
      </c>
      <c r="I48" s="190">
        <v>8.64</v>
      </c>
      <c r="J48" s="176">
        <v>3888</v>
      </c>
      <c r="K48" s="176">
        <v>4861.17</v>
      </c>
      <c r="L48" s="177">
        <v>1274281.1199999994</v>
      </c>
      <c r="M48" s="178">
        <v>0.95012219275852894</v>
      </c>
      <c r="N48" s="179" t="s">
        <v>262</v>
      </c>
    </row>
    <row r="49" spans="1:14" s="97" customFormat="1" ht="41.4" hidden="1">
      <c r="A49" s="48"/>
      <c r="B49" s="64"/>
      <c r="C49" s="64"/>
      <c r="D49" s="173" t="s">
        <v>35</v>
      </c>
      <c r="E49" s="174">
        <v>103315</v>
      </c>
      <c r="F49" s="251" t="s">
        <v>100</v>
      </c>
      <c r="G49" s="175" t="s">
        <v>39</v>
      </c>
      <c r="H49" s="176">
        <v>11.75</v>
      </c>
      <c r="I49" s="190">
        <v>309.77999999999997</v>
      </c>
      <c r="J49" s="176">
        <v>3639.92</v>
      </c>
      <c r="K49" s="176">
        <v>4550.99</v>
      </c>
      <c r="L49" s="177">
        <v>1278832.1099999994</v>
      </c>
      <c r="M49" s="178">
        <v>0.95351547586549523</v>
      </c>
      <c r="N49" s="179" t="s">
        <v>262</v>
      </c>
    </row>
    <row r="50" spans="1:14" s="97" customFormat="1" ht="27.6" hidden="1">
      <c r="A50" s="48"/>
      <c r="B50" s="64"/>
      <c r="C50" s="64"/>
      <c r="D50" s="173" t="s">
        <v>34</v>
      </c>
      <c r="E50" s="174" t="s">
        <v>283</v>
      </c>
      <c r="F50" s="251" t="s">
        <v>414</v>
      </c>
      <c r="G50" s="175" t="s">
        <v>42</v>
      </c>
      <c r="H50" s="176">
        <v>120</v>
      </c>
      <c r="I50" s="190">
        <v>29.97</v>
      </c>
      <c r="J50" s="176">
        <v>3596.4</v>
      </c>
      <c r="K50" s="176">
        <v>4496.58</v>
      </c>
      <c r="L50" s="177">
        <v>1283328.6899999995</v>
      </c>
      <c r="M50" s="178">
        <v>0.95686819009978774</v>
      </c>
      <c r="N50" s="179" t="s">
        <v>262</v>
      </c>
    </row>
    <row r="51" spans="1:14" ht="27.6" hidden="1">
      <c r="D51" s="173" t="s">
        <v>34</v>
      </c>
      <c r="E51" s="174" t="s">
        <v>454</v>
      </c>
      <c r="F51" s="251" t="s">
        <v>437</v>
      </c>
      <c r="G51" s="175" t="s">
        <v>42</v>
      </c>
      <c r="H51" s="176">
        <v>340</v>
      </c>
      <c r="I51" s="190">
        <v>10.51</v>
      </c>
      <c r="J51" s="176">
        <v>3573.4</v>
      </c>
      <c r="K51" s="176">
        <v>4467.82</v>
      </c>
      <c r="L51" s="177">
        <v>1287796.5099999995</v>
      </c>
      <c r="M51" s="178">
        <v>0.96019946046754656</v>
      </c>
      <c r="N51" s="179" t="s">
        <v>262</v>
      </c>
    </row>
    <row r="52" spans="1:14" ht="41.4" hidden="1">
      <c r="D52" s="173" t="s">
        <v>360</v>
      </c>
      <c r="E52" s="174" t="s">
        <v>336</v>
      </c>
      <c r="F52" s="251" t="s">
        <v>392</v>
      </c>
      <c r="G52" s="175" t="s">
        <v>127</v>
      </c>
      <c r="H52" s="176">
        <v>1</v>
      </c>
      <c r="I52" s="190">
        <v>3693.19</v>
      </c>
      <c r="J52" s="176">
        <v>3693.19</v>
      </c>
      <c r="K52" s="176">
        <v>4398.22</v>
      </c>
      <c r="L52" s="177">
        <v>1292194.7299999995</v>
      </c>
      <c r="M52" s="178">
        <v>0.96347883608180218</v>
      </c>
      <c r="N52" s="179" t="s">
        <v>262</v>
      </c>
    </row>
    <row r="53" spans="1:14" ht="27.6" hidden="1">
      <c r="D53" s="173" t="s">
        <v>34</v>
      </c>
      <c r="E53" s="174" t="s">
        <v>188</v>
      </c>
      <c r="F53" s="251" t="s">
        <v>315</v>
      </c>
      <c r="G53" s="175" t="s">
        <v>128</v>
      </c>
      <c r="H53" s="176">
        <v>1</v>
      </c>
      <c r="I53" s="190">
        <v>3396.4000000000005</v>
      </c>
      <c r="J53" s="176">
        <v>3396.4</v>
      </c>
      <c r="K53" s="176">
        <v>4246.5200000000004</v>
      </c>
      <c r="L53" s="177">
        <v>1296441.2499999995</v>
      </c>
      <c r="M53" s="178">
        <v>0.96664510201062093</v>
      </c>
      <c r="N53" s="179" t="s">
        <v>262</v>
      </c>
    </row>
    <row r="54" spans="1:14" ht="41.4" hidden="1">
      <c r="D54" s="173" t="s">
        <v>35</v>
      </c>
      <c r="E54" s="174">
        <v>97886</v>
      </c>
      <c r="F54" s="251" t="s">
        <v>88</v>
      </c>
      <c r="G54" s="175" t="s">
        <v>128</v>
      </c>
      <c r="H54" s="176">
        <v>17</v>
      </c>
      <c r="I54" s="190">
        <v>166.05</v>
      </c>
      <c r="J54" s="176">
        <v>2822.85</v>
      </c>
      <c r="K54" s="176">
        <v>3529.41</v>
      </c>
      <c r="L54" s="177">
        <v>1299970.6599999995</v>
      </c>
      <c r="M54" s="178">
        <v>0.96927668048707505</v>
      </c>
      <c r="N54" s="179" t="s">
        <v>262</v>
      </c>
    </row>
    <row r="55" spans="1:14" hidden="1">
      <c r="D55" s="173" t="s">
        <v>35</v>
      </c>
      <c r="E55" s="174">
        <v>97082</v>
      </c>
      <c r="F55" s="251" t="s">
        <v>318</v>
      </c>
      <c r="G55" s="175" t="s">
        <v>40</v>
      </c>
      <c r="H55" s="176">
        <v>45.25</v>
      </c>
      <c r="I55" s="190">
        <v>60.28</v>
      </c>
      <c r="J55" s="176">
        <v>2727.67</v>
      </c>
      <c r="K55" s="176">
        <v>3410.3999999999996</v>
      </c>
      <c r="L55" s="177">
        <v>1303381.0599999994</v>
      </c>
      <c r="M55" s="178">
        <v>0.97181952340872457</v>
      </c>
      <c r="N55" s="179" t="s">
        <v>262</v>
      </c>
    </row>
    <row r="56" spans="1:14" ht="41.4" hidden="1">
      <c r="D56" s="173" t="s">
        <v>360</v>
      </c>
      <c r="E56" s="174" t="s">
        <v>340</v>
      </c>
      <c r="F56" s="251" t="s">
        <v>398</v>
      </c>
      <c r="G56" s="175" t="s">
        <v>127</v>
      </c>
      <c r="H56" s="176">
        <v>1</v>
      </c>
      <c r="I56" s="190">
        <v>2769.89</v>
      </c>
      <c r="J56" s="176">
        <v>2769.89</v>
      </c>
      <c r="K56" s="176">
        <v>3298.66</v>
      </c>
      <c r="L56" s="177">
        <v>1306679.7199999993</v>
      </c>
      <c r="M56" s="178">
        <v>0.97427905139134485</v>
      </c>
      <c r="N56" s="179" t="s">
        <v>262</v>
      </c>
    </row>
    <row r="57" spans="1:14" ht="27.6" hidden="1">
      <c r="D57" s="173" t="s">
        <v>35</v>
      </c>
      <c r="E57" s="174">
        <v>102506</v>
      </c>
      <c r="F57" s="251" t="s">
        <v>385</v>
      </c>
      <c r="G57" s="175" t="s">
        <v>42</v>
      </c>
      <c r="H57" s="176">
        <v>204.72</v>
      </c>
      <c r="I57" s="190">
        <v>10.85</v>
      </c>
      <c r="J57" s="176">
        <v>2221.21</v>
      </c>
      <c r="K57" s="176">
        <v>2777.18</v>
      </c>
      <c r="L57" s="177">
        <v>1309456.8999999992</v>
      </c>
      <c r="M57" s="178">
        <v>0.97634975644211497</v>
      </c>
      <c r="N57" s="179" t="s">
        <v>262</v>
      </c>
    </row>
    <row r="58" spans="1:14" ht="27.6" hidden="1">
      <c r="D58" s="173" t="s">
        <v>35</v>
      </c>
      <c r="E58" s="174">
        <v>96543</v>
      </c>
      <c r="F58" s="251" t="s">
        <v>84</v>
      </c>
      <c r="G58" s="175" t="s">
        <v>41</v>
      </c>
      <c r="H58" s="176">
        <v>122</v>
      </c>
      <c r="I58" s="190">
        <v>17.77</v>
      </c>
      <c r="J58" s="176">
        <v>2167.94</v>
      </c>
      <c r="K58" s="176">
        <v>2710.58</v>
      </c>
      <c r="L58" s="177">
        <v>1312167.4799999993</v>
      </c>
      <c r="M58" s="178">
        <v>0.97837080358220563</v>
      </c>
      <c r="N58" s="179" t="s">
        <v>262</v>
      </c>
    </row>
    <row r="59" spans="1:14" ht="41.4" hidden="1">
      <c r="D59" s="173" t="s">
        <v>34</v>
      </c>
      <c r="E59" s="174" t="s">
        <v>282</v>
      </c>
      <c r="F59" s="251" t="s">
        <v>413</v>
      </c>
      <c r="G59" s="175" t="s">
        <v>42</v>
      </c>
      <c r="H59" s="176">
        <v>180</v>
      </c>
      <c r="I59" s="190">
        <v>11.739999999999998</v>
      </c>
      <c r="J59" s="176">
        <v>2113.1999999999998</v>
      </c>
      <c r="K59" s="176">
        <v>2642.13</v>
      </c>
      <c r="L59" s="177">
        <v>1314809.6099999992</v>
      </c>
      <c r="M59" s="178">
        <v>0.98034081342520873</v>
      </c>
      <c r="N59" s="179" t="s">
        <v>262</v>
      </c>
    </row>
    <row r="60" spans="1:14" ht="27.6" hidden="1">
      <c r="D60" s="173" t="s">
        <v>35</v>
      </c>
      <c r="E60" s="174">
        <v>89512</v>
      </c>
      <c r="F60" s="251" t="s">
        <v>384</v>
      </c>
      <c r="G60" s="175" t="s">
        <v>42</v>
      </c>
      <c r="H60" s="176">
        <v>48</v>
      </c>
      <c r="I60" s="190">
        <v>43.49</v>
      </c>
      <c r="J60" s="176">
        <v>2087.52</v>
      </c>
      <c r="K60" s="176">
        <v>2610.0300000000002</v>
      </c>
      <c r="L60" s="177">
        <v>1317419.6399999992</v>
      </c>
      <c r="M60" s="178">
        <v>0.9822868890500015</v>
      </c>
      <c r="N60" s="179" t="s">
        <v>262</v>
      </c>
    </row>
    <row r="61" spans="1:14" hidden="1">
      <c r="D61" s="173" t="s">
        <v>35</v>
      </c>
      <c r="E61" s="174">
        <v>98509</v>
      </c>
      <c r="F61" s="251" t="s">
        <v>89</v>
      </c>
      <c r="G61" s="175" t="s">
        <v>128</v>
      </c>
      <c r="H61" s="176">
        <v>40</v>
      </c>
      <c r="I61" s="190">
        <v>48.86</v>
      </c>
      <c r="J61" s="176">
        <v>1954.4</v>
      </c>
      <c r="K61" s="176">
        <v>2443.59</v>
      </c>
      <c r="L61" s="177">
        <v>1319863.2299999993</v>
      </c>
      <c r="M61" s="178">
        <v>0.98410886463495162</v>
      </c>
      <c r="N61" s="179" t="s">
        <v>262</v>
      </c>
    </row>
    <row r="62" spans="1:14" ht="27.6" hidden="1">
      <c r="D62" s="173" t="s">
        <v>35</v>
      </c>
      <c r="E62" s="174">
        <v>104642</v>
      </c>
      <c r="F62" s="251" t="s">
        <v>182</v>
      </c>
      <c r="G62" s="175" t="s">
        <v>39</v>
      </c>
      <c r="H62" s="176">
        <v>158</v>
      </c>
      <c r="I62" s="190">
        <v>10.98</v>
      </c>
      <c r="J62" s="176">
        <v>1734.84</v>
      </c>
      <c r="K62" s="176">
        <v>2169.0700000000002</v>
      </c>
      <c r="L62" s="177">
        <v>1322032.2999999993</v>
      </c>
      <c r="M62" s="178">
        <v>0.98572615418927445</v>
      </c>
      <c r="N62" s="179" t="s">
        <v>262</v>
      </c>
    </row>
    <row r="63" spans="1:14" ht="41.4" hidden="1">
      <c r="D63" s="173" t="s">
        <v>34</v>
      </c>
      <c r="E63" s="174" t="s">
        <v>191</v>
      </c>
      <c r="F63" s="251" t="s">
        <v>381</v>
      </c>
      <c r="G63" s="175" t="s">
        <v>128</v>
      </c>
      <c r="H63" s="176">
        <v>2</v>
      </c>
      <c r="I63" s="190">
        <v>845.20000000000016</v>
      </c>
      <c r="J63" s="176">
        <v>1690.4</v>
      </c>
      <c r="K63" s="176">
        <v>2113.5100000000002</v>
      </c>
      <c r="L63" s="177">
        <v>1324145.8099999994</v>
      </c>
      <c r="M63" s="178">
        <v>0.98730201741450774</v>
      </c>
      <c r="N63" s="179" t="s">
        <v>262</v>
      </c>
    </row>
    <row r="64" spans="1:14" ht="27.6" hidden="1">
      <c r="D64" s="173" t="s">
        <v>35</v>
      </c>
      <c r="E64" s="174">
        <v>98510</v>
      </c>
      <c r="F64" s="251" t="s">
        <v>90</v>
      </c>
      <c r="G64" s="175" t="s">
        <v>128</v>
      </c>
      <c r="H64" s="176">
        <v>20</v>
      </c>
      <c r="I64" s="190">
        <v>74.569999999999993</v>
      </c>
      <c r="J64" s="176">
        <v>1491.4</v>
      </c>
      <c r="K64" s="176">
        <v>1864.7</v>
      </c>
      <c r="L64" s="177">
        <v>1326010.5099999993</v>
      </c>
      <c r="M64" s="178">
        <v>0.98869236435211028</v>
      </c>
      <c r="N64" s="179" t="s">
        <v>262</v>
      </c>
    </row>
    <row r="65" spans="4:14" ht="27.6" hidden="1">
      <c r="D65" s="173" t="s">
        <v>34</v>
      </c>
      <c r="E65" s="174" t="s">
        <v>469</v>
      </c>
      <c r="F65" s="251" t="s">
        <v>401</v>
      </c>
      <c r="G65" s="175" t="s">
        <v>128</v>
      </c>
      <c r="H65" s="176">
        <v>13</v>
      </c>
      <c r="I65" s="190">
        <v>113.35</v>
      </c>
      <c r="J65" s="176">
        <v>1473.55</v>
      </c>
      <c r="K65" s="176">
        <v>1842.38</v>
      </c>
      <c r="L65" s="177">
        <v>1327852.8899999992</v>
      </c>
      <c r="M65" s="178">
        <v>0.99006606917910667</v>
      </c>
      <c r="N65" s="179" t="s">
        <v>262</v>
      </c>
    </row>
    <row r="66" spans="4:14" ht="27.6" hidden="1">
      <c r="D66" s="173" t="s">
        <v>34</v>
      </c>
      <c r="E66" s="174" t="s">
        <v>466</v>
      </c>
      <c r="F66" s="251" t="s">
        <v>447</v>
      </c>
      <c r="G66" s="175" t="s">
        <v>42</v>
      </c>
      <c r="H66" s="176">
        <v>15</v>
      </c>
      <c r="I66" s="190">
        <v>91.33</v>
      </c>
      <c r="J66" s="176">
        <v>1369.95</v>
      </c>
      <c r="K66" s="176">
        <v>1712.85</v>
      </c>
      <c r="L66" s="177">
        <v>1329565.7399999993</v>
      </c>
      <c r="M66" s="178">
        <v>0.99134319458913123</v>
      </c>
      <c r="N66" s="179" t="s">
        <v>262</v>
      </c>
    </row>
    <row r="67" spans="4:14" hidden="1">
      <c r="D67" s="173" t="s">
        <v>35</v>
      </c>
      <c r="E67" s="174">
        <v>89357</v>
      </c>
      <c r="F67" s="251" t="s">
        <v>372</v>
      </c>
      <c r="G67" s="175" t="s">
        <v>42</v>
      </c>
      <c r="H67" s="176">
        <v>30</v>
      </c>
      <c r="I67" s="190">
        <v>31.99</v>
      </c>
      <c r="J67" s="176">
        <v>959.7</v>
      </c>
      <c r="K67" s="176">
        <v>1199.9100000000001</v>
      </c>
      <c r="L67" s="177">
        <v>1330765.6499999992</v>
      </c>
      <c r="M67" s="178">
        <v>0.9922378646132094</v>
      </c>
      <c r="N67" s="179" t="s">
        <v>262</v>
      </c>
    </row>
    <row r="68" spans="4:14" ht="27.6" hidden="1">
      <c r="D68" s="173" t="s">
        <v>34</v>
      </c>
      <c r="E68" s="174" t="s">
        <v>452</v>
      </c>
      <c r="F68" s="251" t="s">
        <v>290</v>
      </c>
      <c r="G68" s="175" t="s">
        <v>42</v>
      </c>
      <c r="H68" s="176">
        <v>165</v>
      </c>
      <c r="I68" s="190">
        <v>5.04</v>
      </c>
      <c r="J68" s="176">
        <v>831.6</v>
      </c>
      <c r="K68" s="176">
        <v>1039.75</v>
      </c>
      <c r="L68" s="177">
        <v>1331805.3999999992</v>
      </c>
      <c r="M68" s="178">
        <v>0.99301311705508866</v>
      </c>
      <c r="N68" s="179" t="s">
        <v>262</v>
      </c>
    </row>
    <row r="69" spans="4:14" ht="27.6" hidden="1">
      <c r="D69" s="173" t="s">
        <v>35</v>
      </c>
      <c r="E69" s="174">
        <v>87878</v>
      </c>
      <c r="F69" s="251" t="s">
        <v>322</v>
      </c>
      <c r="G69" s="175" t="s">
        <v>39</v>
      </c>
      <c r="H69" s="176">
        <v>158</v>
      </c>
      <c r="I69" s="190">
        <v>4.8600000000000003</v>
      </c>
      <c r="J69" s="176">
        <v>767.88</v>
      </c>
      <c r="K69" s="176">
        <v>960.08</v>
      </c>
      <c r="L69" s="177">
        <v>1332765.4799999993</v>
      </c>
      <c r="M69" s="178">
        <v>0.99372896640772113</v>
      </c>
      <c r="N69" s="179" t="s">
        <v>262</v>
      </c>
    </row>
    <row r="70" spans="4:14" hidden="1">
      <c r="D70" s="173" t="s">
        <v>35</v>
      </c>
      <c r="E70" s="174">
        <v>89356</v>
      </c>
      <c r="F70" s="251" t="s">
        <v>371</v>
      </c>
      <c r="G70" s="175" t="s">
        <v>42</v>
      </c>
      <c r="H70" s="176">
        <v>30</v>
      </c>
      <c r="I70" s="190">
        <v>22.98</v>
      </c>
      <c r="J70" s="176">
        <v>689.4</v>
      </c>
      <c r="K70" s="176">
        <v>861.96</v>
      </c>
      <c r="L70" s="177">
        <v>1333627.4399999992</v>
      </c>
      <c r="M70" s="178">
        <v>0.99437165608774247</v>
      </c>
      <c r="N70" s="179" t="s">
        <v>262</v>
      </c>
    </row>
    <row r="71" spans="4:14" ht="27.6" hidden="1">
      <c r="D71" s="173" t="s">
        <v>34</v>
      </c>
      <c r="E71" s="174" t="s">
        <v>467</v>
      </c>
      <c r="F71" s="251" t="s">
        <v>449</v>
      </c>
      <c r="G71" s="175" t="s">
        <v>128</v>
      </c>
      <c r="H71" s="176">
        <v>5</v>
      </c>
      <c r="I71" s="190">
        <v>131.72</v>
      </c>
      <c r="J71" s="176">
        <v>658.6</v>
      </c>
      <c r="K71" s="176">
        <v>823.45</v>
      </c>
      <c r="L71" s="177">
        <v>1334450.8899999992</v>
      </c>
      <c r="M71" s="178">
        <v>0.99498563216205405</v>
      </c>
      <c r="N71" s="179" t="s">
        <v>262</v>
      </c>
    </row>
    <row r="72" spans="4:14" ht="27.6" hidden="1">
      <c r="D72" s="173" t="s">
        <v>34</v>
      </c>
      <c r="E72" s="174" t="s">
        <v>465</v>
      </c>
      <c r="F72" s="251" t="s">
        <v>420</v>
      </c>
      <c r="G72" s="175" t="s">
        <v>128</v>
      </c>
      <c r="H72" s="176">
        <v>4</v>
      </c>
      <c r="I72" s="190">
        <v>156.16</v>
      </c>
      <c r="J72" s="176">
        <v>624.64</v>
      </c>
      <c r="K72" s="176">
        <v>780.99</v>
      </c>
      <c r="L72" s="177">
        <v>1335231.8799999992</v>
      </c>
      <c r="M72" s="178">
        <v>0.99556794945427174</v>
      </c>
      <c r="N72" s="179" t="s">
        <v>262</v>
      </c>
    </row>
    <row r="73" spans="4:14" ht="41.4" hidden="1">
      <c r="D73" s="173" t="s">
        <v>34</v>
      </c>
      <c r="E73" s="174" t="s">
        <v>281</v>
      </c>
      <c r="F73" s="251" t="s">
        <v>412</v>
      </c>
      <c r="G73" s="175" t="s">
        <v>42</v>
      </c>
      <c r="H73" s="176">
        <v>70</v>
      </c>
      <c r="I73" s="190">
        <v>8.25</v>
      </c>
      <c r="J73" s="176">
        <v>577.5</v>
      </c>
      <c r="K73" s="176">
        <v>722.05</v>
      </c>
      <c r="L73" s="177">
        <v>1335953.9299999992</v>
      </c>
      <c r="M73" s="178">
        <v>0.9961063202411522</v>
      </c>
      <c r="N73" s="179" t="s">
        <v>262</v>
      </c>
    </row>
    <row r="74" spans="4:14" ht="27.6" hidden="1">
      <c r="D74" s="173" t="s">
        <v>35</v>
      </c>
      <c r="E74" s="174">
        <v>102711</v>
      </c>
      <c r="F74" s="251" t="s">
        <v>379</v>
      </c>
      <c r="G74" s="175" t="s">
        <v>128</v>
      </c>
      <c r="H74" s="176">
        <v>8</v>
      </c>
      <c r="I74" s="190">
        <v>69.37</v>
      </c>
      <c r="J74" s="176">
        <v>554.96</v>
      </c>
      <c r="K74" s="176">
        <v>693.87</v>
      </c>
      <c r="L74" s="177">
        <v>1336647.7999999993</v>
      </c>
      <c r="M74" s="178">
        <v>0.9966236796177782</v>
      </c>
      <c r="N74" s="179" t="s">
        <v>262</v>
      </c>
    </row>
    <row r="75" spans="4:14" ht="27.6" hidden="1">
      <c r="D75" s="173" t="s">
        <v>34</v>
      </c>
      <c r="E75" s="174" t="s">
        <v>456</v>
      </c>
      <c r="F75" s="251" t="s">
        <v>438</v>
      </c>
      <c r="G75" s="175" t="s">
        <v>42</v>
      </c>
      <c r="H75" s="176">
        <v>20</v>
      </c>
      <c r="I75" s="190">
        <v>26.369999999999997</v>
      </c>
      <c r="J75" s="176">
        <v>527.4</v>
      </c>
      <c r="K75" s="176">
        <v>659.41</v>
      </c>
      <c r="L75" s="177">
        <v>1337307.2099999993</v>
      </c>
      <c r="M75" s="178">
        <v>0.99711534512650579</v>
      </c>
      <c r="N75" s="179" t="s">
        <v>262</v>
      </c>
    </row>
    <row r="76" spans="4:14" ht="41.4" hidden="1">
      <c r="D76" s="173" t="s">
        <v>34</v>
      </c>
      <c r="E76" s="174" t="s">
        <v>461</v>
      </c>
      <c r="F76" s="251" t="s">
        <v>494</v>
      </c>
      <c r="G76" s="175" t="s">
        <v>128</v>
      </c>
      <c r="H76" s="176">
        <v>1</v>
      </c>
      <c r="I76" s="190">
        <v>486.20000000000005</v>
      </c>
      <c r="J76" s="176">
        <v>486.2</v>
      </c>
      <c r="K76" s="176">
        <v>607.9</v>
      </c>
      <c r="L76" s="177">
        <v>1337915.1099999992</v>
      </c>
      <c r="M76" s="178">
        <v>0.99756860404395553</v>
      </c>
      <c r="N76" s="179" t="s">
        <v>262</v>
      </c>
    </row>
    <row r="77" spans="4:14" ht="27.6" hidden="1">
      <c r="D77" s="173" t="s">
        <v>35</v>
      </c>
      <c r="E77" s="174">
        <v>98511</v>
      </c>
      <c r="F77" s="251" t="s">
        <v>91</v>
      </c>
      <c r="G77" s="175" t="s">
        <v>128</v>
      </c>
      <c r="H77" s="176">
        <v>3</v>
      </c>
      <c r="I77" s="190">
        <v>141.02000000000001</v>
      </c>
      <c r="J77" s="176">
        <v>423.06</v>
      </c>
      <c r="K77" s="176">
        <v>528.95000000000005</v>
      </c>
      <c r="L77" s="177">
        <v>1338444.0599999991</v>
      </c>
      <c r="M77" s="178">
        <v>0.997962996714436</v>
      </c>
      <c r="N77" s="179" t="s">
        <v>262</v>
      </c>
    </row>
    <row r="78" spans="4:14" ht="27.6" hidden="1">
      <c r="D78" s="173" t="s">
        <v>35</v>
      </c>
      <c r="E78" s="174">
        <v>98111</v>
      </c>
      <c r="F78" s="251" t="s">
        <v>47</v>
      </c>
      <c r="G78" s="175" t="s">
        <v>128</v>
      </c>
      <c r="H78" s="176">
        <v>5</v>
      </c>
      <c r="I78" s="190">
        <v>67.77</v>
      </c>
      <c r="J78" s="176">
        <v>338.85</v>
      </c>
      <c r="K78" s="176">
        <v>423.66</v>
      </c>
      <c r="L78" s="177">
        <v>1338867.719999999</v>
      </c>
      <c r="M78" s="178">
        <v>0.99827888365795747</v>
      </c>
      <c r="N78" s="179" t="s">
        <v>262</v>
      </c>
    </row>
    <row r="79" spans="4:14" ht="27.6" hidden="1">
      <c r="D79" s="173" t="s">
        <v>34</v>
      </c>
      <c r="E79" s="174" t="s">
        <v>284</v>
      </c>
      <c r="F79" s="251" t="s">
        <v>417</v>
      </c>
      <c r="G79" s="175" t="s">
        <v>128</v>
      </c>
      <c r="H79" s="176">
        <v>14</v>
      </c>
      <c r="I79" s="190">
        <v>21.619999999999997</v>
      </c>
      <c r="J79" s="176">
        <v>302.68</v>
      </c>
      <c r="K79" s="176">
        <v>378.44</v>
      </c>
      <c r="L79" s="177">
        <v>1339246.159999999</v>
      </c>
      <c r="M79" s="178">
        <v>0.99856105392398753</v>
      </c>
      <c r="N79" s="179" t="s">
        <v>262</v>
      </c>
    </row>
    <row r="80" spans="4:14" ht="27.6" hidden="1">
      <c r="D80" s="173" t="s">
        <v>34</v>
      </c>
      <c r="E80" s="174" t="s">
        <v>468</v>
      </c>
      <c r="F80" s="251" t="s">
        <v>489</v>
      </c>
      <c r="G80" s="175" t="s">
        <v>128</v>
      </c>
      <c r="H80" s="176">
        <v>8</v>
      </c>
      <c r="I80" s="190">
        <v>36.049999999999997</v>
      </c>
      <c r="J80" s="176">
        <v>288.39999999999998</v>
      </c>
      <c r="K80" s="176">
        <v>360.59</v>
      </c>
      <c r="L80" s="177">
        <v>1339606.7499999991</v>
      </c>
      <c r="M80" s="178">
        <v>0.99882991497521845</v>
      </c>
      <c r="N80" s="179" t="s">
        <v>262</v>
      </c>
    </row>
    <row r="81" spans="4:14" ht="27.6" hidden="1">
      <c r="D81" s="173" t="s">
        <v>34</v>
      </c>
      <c r="E81" s="174" t="s">
        <v>458</v>
      </c>
      <c r="F81" s="251" t="s">
        <v>443</v>
      </c>
      <c r="G81" s="175" t="s">
        <v>128</v>
      </c>
      <c r="H81" s="176">
        <v>8</v>
      </c>
      <c r="I81" s="190">
        <v>31.87</v>
      </c>
      <c r="J81" s="176">
        <v>254.96</v>
      </c>
      <c r="K81" s="176">
        <v>318.77999999999997</v>
      </c>
      <c r="L81" s="177">
        <v>1339925.5299999991</v>
      </c>
      <c r="M81" s="178">
        <v>0.99906760189363375</v>
      </c>
      <c r="N81" s="179" t="s">
        <v>262</v>
      </c>
    </row>
    <row r="82" spans="4:14" ht="27.6" hidden="1">
      <c r="D82" s="173" t="s">
        <v>34</v>
      </c>
      <c r="E82" s="174" t="s">
        <v>457</v>
      </c>
      <c r="F82" s="251" t="s">
        <v>441</v>
      </c>
      <c r="G82" s="175" t="s">
        <v>128</v>
      </c>
      <c r="H82" s="176">
        <v>5</v>
      </c>
      <c r="I82" s="190">
        <v>33.94</v>
      </c>
      <c r="J82" s="176">
        <v>169.7</v>
      </c>
      <c r="K82" s="176">
        <v>212.18</v>
      </c>
      <c r="L82" s="177">
        <v>1340137.709999999</v>
      </c>
      <c r="M82" s="178">
        <v>0.9992258063303906</v>
      </c>
      <c r="N82" s="179" t="s">
        <v>262</v>
      </c>
    </row>
    <row r="83" spans="4:14" ht="27.6" hidden="1">
      <c r="D83" s="173" t="s">
        <v>35</v>
      </c>
      <c r="E83" s="174">
        <v>86913</v>
      </c>
      <c r="F83" s="251" t="s">
        <v>378</v>
      </c>
      <c r="G83" s="175" t="s">
        <v>128</v>
      </c>
      <c r="H83" s="176">
        <v>3</v>
      </c>
      <c r="I83" s="190">
        <v>53.18</v>
      </c>
      <c r="J83" s="176">
        <v>159.54</v>
      </c>
      <c r="K83" s="176">
        <v>199.47</v>
      </c>
      <c r="L83" s="177">
        <v>1340337.179999999</v>
      </c>
      <c r="M83" s="178">
        <v>0.99937453400971887</v>
      </c>
      <c r="N83" s="179" t="s">
        <v>262</v>
      </c>
    </row>
    <row r="84" spans="4:14" ht="27.6" hidden="1">
      <c r="D84" s="173" t="s">
        <v>34</v>
      </c>
      <c r="E84" s="174" t="s">
        <v>193</v>
      </c>
      <c r="F84" s="251" t="s">
        <v>409</v>
      </c>
      <c r="G84" s="175" t="s">
        <v>42</v>
      </c>
      <c r="H84" s="176">
        <v>6</v>
      </c>
      <c r="I84" s="190">
        <v>25.96</v>
      </c>
      <c r="J84" s="176">
        <v>155.76</v>
      </c>
      <c r="K84" s="176">
        <v>194.75</v>
      </c>
      <c r="L84" s="177">
        <v>1340531.929999999</v>
      </c>
      <c r="M84" s="178">
        <v>0.99951974238967178</v>
      </c>
      <c r="N84" s="179" t="s">
        <v>262</v>
      </c>
    </row>
    <row r="85" spans="4:14" ht="27.6" hidden="1">
      <c r="D85" s="173" t="s">
        <v>35</v>
      </c>
      <c r="E85" s="174">
        <v>97084</v>
      </c>
      <c r="F85" s="251" t="s">
        <v>319</v>
      </c>
      <c r="G85" s="175" t="s">
        <v>39</v>
      </c>
      <c r="H85" s="176">
        <v>159</v>
      </c>
      <c r="I85" s="190">
        <v>0.67</v>
      </c>
      <c r="J85" s="176">
        <v>106.53</v>
      </c>
      <c r="K85" s="176">
        <v>133.19</v>
      </c>
      <c r="L85" s="177">
        <v>1340665.1199999989</v>
      </c>
      <c r="M85" s="178">
        <v>0.99961905075488833</v>
      </c>
      <c r="N85" s="179" t="s">
        <v>262</v>
      </c>
    </row>
    <row r="86" spans="4:14" ht="27.6" hidden="1">
      <c r="D86" s="173" t="s">
        <v>34</v>
      </c>
      <c r="E86" s="174" t="s">
        <v>464</v>
      </c>
      <c r="F86" s="251" t="s">
        <v>403</v>
      </c>
      <c r="G86" s="175" t="s">
        <v>128</v>
      </c>
      <c r="H86" s="176">
        <v>1</v>
      </c>
      <c r="I86" s="190">
        <v>106.19</v>
      </c>
      <c r="J86" s="176">
        <v>106.19</v>
      </c>
      <c r="K86" s="176">
        <v>132.77000000000001</v>
      </c>
      <c r="L86" s="177">
        <v>1340797.889999999</v>
      </c>
      <c r="M86" s="178">
        <v>0.99971804596210956</v>
      </c>
      <c r="N86" s="179" t="s">
        <v>262</v>
      </c>
    </row>
    <row r="87" spans="4:14" ht="27.6" hidden="1">
      <c r="D87" s="173" t="s">
        <v>34</v>
      </c>
      <c r="E87" s="174" t="s">
        <v>459</v>
      </c>
      <c r="F87" s="251" t="s">
        <v>445</v>
      </c>
      <c r="G87" s="175" t="s">
        <v>128</v>
      </c>
      <c r="H87" s="176">
        <v>2</v>
      </c>
      <c r="I87" s="190">
        <v>45</v>
      </c>
      <c r="J87" s="176">
        <v>90</v>
      </c>
      <c r="K87" s="176">
        <v>112.53</v>
      </c>
      <c r="L87" s="177">
        <v>1340910.419999999</v>
      </c>
      <c r="M87" s="178">
        <v>0.99980194993641558</v>
      </c>
      <c r="N87" s="179" t="s">
        <v>262</v>
      </c>
    </row>
    <row r="88" spans="4:14" ht="27.6" hidden="1">
      <c r="D88" s="173" t="s">
        <v>34</v>
      </c>
      <c r="E88" s="174" t="s">
        <v>462</v>
      </c>
      <c r="F88" s="251" t="s">
        <v>405</v>
      </c>
      <c r="G88" s="175" t="s">
        <v>128</v>
      </c>
      <c r="H88" s="176">
        <v>4</v>
      </c>
      <c r="I88" s="190">
        <v>16.61</v>
      </c>
      <c r="J88" s="176">
        <v>66.44</v>
      </c>
      <c r="K88" s="176">
        <v>83.07</v>
      </c>
      <c r="L88" s="177">
        <v>1340993.4899999991</v>
      </c>
      <c r="M88" s="178">
        <v>0.9998638881141958</v>
      </c>
      <c r="N88" s="179" t="s">
        <v>262</v>
      </c>
    </row>
    <row r="89" spans="4:14" ht="27.6" hidden="1">
      <c r="D89" s="173" t="s">
        <v>35</v>
      </c>
      <c r="E89" s="174">
        <v>89366</v>
      </c>
      <c r="F89" s="251" t="s">
        <v>374</v>
      </c>
      <c r="G89" s="175" t="s">
        <v>128</v>
      </c>
      <c r="H89" s="176">
        <v>3</v>
      </c>
      <c r="I89" s="190">
        <v>16.48</v>
      </c>
      <c r="J89" s="176">
        <v>49.44</v>
      </c>
      <c r="K89" s="176">
        <v>61.81</v>
      </c>
      <c r="L89" s="177">
        <v>1341055.2999999991</v>
      </c>
      <c r="M89" s="178">
        <v>0.99990997453250074</v>
      </c>
      <c r="N89" s="179" t="s">
        <v>262</v>
      </c>
    </row>
    <row r="90" spans="4:14" ht="27.6" hidden="1">
      <c r="D90" s="173" t="s">
        <v>35</v>
      </c>
      <c r="E90" s="174">
        <v>89362</v>
      </c>
      <c r="F90" s="251" t="s">
        <v>373</v>
      </c>
      <c r="G90" s="175" t="s">
        <v>128</v>
      </c>
      <c r="H90" s="176">
        <v>3</v>
      </c>
      <c r="I90" s="190">
        <v>9.11</v>
      </c>
      <c r="J90" s="176">
        <v>27.33</v>
      </c>
      <c r="K90" s="176">
        <v>34.17</v>
      </c>
      <c r="L90" s="177">
        <v>1341089.469999999</v>
      </c>
      <c r="M90" s="178">
        <v>0.99993545217225932</v>
      </c>
      <c r="N90" s="179" t="s">
        <v>262</v>
      </c>
    </row>
    <row r="91" spans="4:14" ht="27.6" hidden="1">
      <c r="D91" s="173" t="s">
        <v>35</v>
      </c>
      <c r="E91" s="174">
        <v>89380</v>
      </c>
      <c r="F91" s="251" t="s">
        <v>377</v>
      </c>
      <c r="G91" s="175" t="s">
        <v>128</v>
      </c>
      <c r="H91" s="176">
        <v>2</v>
      </c>
      <c r="I91" s="190">
        <v>9.9700000000000006</v>
      </c>
      <c r="J91" s="176">
        <v>19.940000000000001</v>
      </c>
      <c r="K91" s="176">
        <v>24.93</v>
      </c>
      <c r="L91" s="177">
        <v>1341114.399999999</v>
      </c>
      <c r="M91" s="178">
        <v>0.99995404033612179</v>
      </c>
      <c r="N91" s="179" t="s">
        <v>262</v>
      </c>
    </row>
    <row r="92" spans="4:14" ht="27.6" hidden="1">
      <c r="D92" s="173" t="s">
        <v>35</v>
      </c>
      <c r="E92" s="174">
        <v>89400</v>
      </c>
      <c r="F92" s="251" t="s">
        <v>376</v>
      </c>
      <c r="G92" s="175" t="s">
        <v>128</v>
      </c>
      <c r="H92" s="176">
        <v>1</v>
      </c>
      <c r="I92" s="190">
        <v>19.82</v>
      </c>
      <c r="J92" s="176">
        <v>19.82</v>
      </c>
      <c r="K92" s="176">
        <v>24.78</v>
      </c>
      <c r="L92" s="177">
        <v>1341139.179999999</v>
      </c>
      <c r="M92" s="178">
        <v>0.99997251665784315</v>
      </c>
      <c r="N92" s="179" t="s">
        <v>262</v>
      </c>
    </row>
    <row r="93" spans="4:14" ht="27.6" hidden="1">
      <c r="D93" s="173" t="s">
        <v>34</v>
      </c>
      <c r="E93" s="174" t="s">
        <v>463</v>
      </c>
      <c r="F93" s="251" t="s">
        <v>407</v>
      </c>
      <c r="G93" s="175" t="s">
        <v>128</v>
      </c>
      <c r="H93" s="176">
        <v>1</v>
      </c>
      <c r="I93" s="190">
        <v>17.899999999999999</v>
      </c>
      <c r="J93" s="176">
        <v>17.899999999999999</v>
      </c>
      <c r="K93" s="176">
        <v>22.38</v>
      </c>
      <c r="L93" s="177">
        <v>1341161.5599999989</v>
      </c>
      <c r="M93" s="178">
        <v>0.99998920350530573</v>
      </c>
      <c r="N93" s="179" t="s">
        <v>262</v>
      </c>
    </row>
    <row r="94" spans="4:14" ht="27.6" hidden="1">
      <c r="D94" s="173" t="s">
        <v>35</v>
      </c>
      <c r="E94" s="174">
        <v>89364</v>
      </c>
      <c r="F94" s="251" t="s">
        <v>375</v>
      </c>
      <c r="G94" s="175" t="s">
        <v>128</v>
      </c>
      <c r="H94" s="176">
        <v>1</v>
      </c>
      <c r="I94" s="190">
        <v>11.58</v>
      </c>
      <c r="J94" s="176">
        <v>11.58</v>
      </c>
      <c r="K94" s="176">
        <v>14.48</v>
      </c>
      <c r="L94" s="177">
        <v>1341176.0399999989</v>
      </c>
      <c r="M94" s="178">
        <v>1</v>
      </c>
      <c r="N94" s="179" t="s">
        <v>262</v>
      </c>
    </row>
  </sheetData>
  <autoFilter ref="D10:N37"/>
  <mergeCells count="2">
    <mergeCell ref="D8:N8"/>
    <mergeCell ref="D9:N9"/>
  </mergeCells>
  <pageMargins left="0.7" right="0.7" top="0.75" bottom="0.75" header="0.3" footer="0.3"/>
  <pageSetup paperSize="9" scale="76" firstPageNumber="0" fitToHeight="0" orientation="portrait" r:id="rId1"/>
  <headerFooter>
    <oddFooter>&amp;R&amp;P de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MSPhotoEd.3" shapeId="104449" r:id="rId5">
          <objectPr defaultSize="0" autoPict="0" r:id="rId6">
            <anchor moveWithCells="1" sizeWithCells="1">
              <from>
                <xdr:col>3</xdr:col>
                <xdr:colOff>228600</xdr:colOff>
                <xdr:row>1</xdr:row>
                <xdr:rowOff>0</xdr:rowOff>
              </from>
              <to>
                <xdr:col>4</xdr:col>
                <xdr:colOff>640080</xdr:colOff>
                <xdr:row>1</xdr:row>
                <xdr:rowOff>0</xdr:rowOff>
              </to>
            </anchor>
          </objectPr>
        </oleObject>
      </mc:Choice>
      <mc:Fallback>
        <oleObject progId="MSPhotoEd.3" shapeId="104449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40"/>
  <sheetViews>
    <sheetView view="pageBreakPreview" zoomScale="90" zoomScaleNormal="90" zoomScaleSheetLayoutView="90" workbookViewId="0">
      <selection activeCell="K3" sqref="K3"/>
    </sheetView>
  </sheetViews>
  <sheetFormatPr defaultColWidth="10.33203125" defaultRowHeight="13.8"/>
  <cols>
    <col min="1" max="1" width="12.33203125" style="288" customWidth="1"/>
    <col min="2" max="2" width="75.6640625" style="261" customWidth="1"/>
    <col min="3" max="3" width="6.44140625" style="261" bestFit="1" customWidth="1"/>
    <col min="4" max="4" width="11.44140625" style="262" customWidth="1"/>
    <col min="5" max="7" width="18.44140625" style="262" bestFit="1" customWidth="1"/>
    <col min="8" max="8" width="12" style="261" customWidth="1"/>
    <col min="9" max="9" width="29.6640625" style="261" customWidth="1"/>
    <col min="10" max="10" width="5" style="261" customWidth="1"/>
    <col min="11" max="11" width="16.6640625" style="261" customWidth="1"/>
    <col min="12" max="12" width="16.88671875" style="261" customWidth="1"/>
    <col min="13" max="13" width="16.6640625" style="261" customWidth="1"/>
    <col min="14" max="14" width="2.88671875" style="261" customWidth="1"/>
    <col min="15" max="15" width="16.6640625" style="261" customWidth="1"/>
    <col min="16" max="17" width="12" style="261" customWidth="1"/>
    <col min="18" max="71" width="10.33203125" style="259"/>
    <col min="72" max="16384" width="10.33203125" style="260"/>
  </cols>
  <sheetData>
    <row r="1" spans="1:71" ht="15.75" customHeight="1">
      <c r="A1" s="363" t="s">
        <v>0</v>
      </c>
      <c r="B1" s="348" t="s">
        <v>389</v>
      </c>
      <c r="C1" s="291"/>
      <c r="D1" s="292"/>
      <c r="E1" s="292"/>
      <c r="F1" s="293"/>
      <c r="G1" s="289"/>
      <c r="H1" s="258"/>
      <c r="I1" s="258"/>
      <c r="J1" s="258"/>
      <c r="K1" s="258"/>
      <c r="L1" s="258"/>
      <c r="M1" s="258"/>
      <c r="N1" s="258"/>
      <c r="O1" s="258"/>
      <c r="P1" s="258"/>
      <c r="Q1" s="258"/>
    </row>
    <row r="2" spans="1:71" ht="15.75" customHeight="1">
      <c r="A2" s="363" t="s">
        <v>621</v>
      </c>
      <c r="B2" s="348" t="s">
        <v>622</v>
      </c>
      <c r="C2" s="291"/>
      <c r="D2" s="292"/>
      <c r="E2" s="292"/>
      <c r="F2" s="293"/>
      <c r="G2" s="289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71" ht="15.75" customHeight="1">
      <c r="A3" s="364" t="s">
        <v>1</v>
      </c>
      <c r="B3" s="349" t="s">
        <v>618</v>
      </c>
      <c r="C3" s="291"/>
      <c r="D3" s="292"/>
      <c r="E3" s="292"/>
      <c r="F3" s="293"/>
      <c r="G3" s="289"/>
      <c r="H3" s="263"/>
      <c r="I3" s="263"/>
      <c r="J3" s="263"/>
      <c r="K3" s="263" t="s">
        <v>38</v>
      </c>
      <c r="L3" s="263"/>
      <c r="M3" s="263"/>
      <c r="N3" s="263"/>
      <c r="O3" s="263"/>
      <c r="P3" s="263"/>
      <c r="Q3" s="263"/>
    </row>
    <row r="4" spans="1:71" ht="15.75" customHeight="1">
      <c r="A4" s="365" t="s">
        <v>2</v>
      </c>
      <c r="B4" s="362" t="s">
        <v>619</v>
      </c>
      <c r="C4" s="291"/>
      <c r="D4" s="292"/>
      <c r="E4" s="292"/>
      <c r="F4" s="293"/>
      <c r="G4" s="289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1:71" ht="15.75" customHeight="1">
      <c r="A5" s="366" t="s">
        <v>359</v>
      </c>
      <c r="B5" s="74" t="s">
        <v>617</v>
      </c>
      <c r="C5" s="291"/>
      <c r="D5" s="292"/>
      <c r="E5" s="292"/>
      <c r="F5" s="293"/>
      <c r="G5" s="289"/>
      <c r="H5" s="263"/>
      <c r="I5" s="263"/>
      <c r="J5" s="263"/>
      <c r="K5" s="263"/>
      <c r="L5" s="263"/>
      <c r="M5" s="263"/>
      <c r="N5" s="263"/>
      <c r="O5" s="263"/>
      <c r="P5" s="263"/>
      <c r="Q5" s="263"/>
    </row>
    <row r="6" spans="1:71" ht="15.75" customHeight="1">
      <c r="A6" s="366" t="s">
        <v>620</v>
      </c>
      <c r="B6" s="370">
        <v>0.81459999999999999</v>
      </c>
      <c r="C6" s="291"/>
      <c r="D6" s="292"/>
      <c r="E6" s="292"/>
      <c r="F6" s="293"/>
      <c r="G6" s="289"/>
      <c r="H6" s="263"/>
      <c r="I6" s="263"/>
      <c r="J6" s="263"/>
      <c r="K6" s="263"/>
      <c r="L6" s="263"/>
      <c r="M6" s="263"/>
      <c r="N6" s="263"/>
      <c r="O6" s="263"/>
      <c r="P6" s="263"/>
      <c r="Q6" s="263"/>
    </row>
    <row r="7" spans="1:71" ht="15.75" customHeight="1">
      <c r="A7" s="294"/>
      <c r="B7" s="290"/>
      <c r="C7" s="290"/>
      <c r="D7" s="294"/>
      <c r="E7" s="295"/>
      <c r="F7" s="295"/>
      <c r="G7" s="295"/>
      <c r="H7" s="264"/>
      <c r="I7" s="264"/>
      <c r="J7" s="264"/>
      <c r="K7" s="264"/>
      <c r="L7" s="264"/>
      <c r="M7" s="264"/>
      <c r="N7" s="264"/>
      <c r="O7" s="264"/>
      <c r="P7" s="264"/>
      <c r="Q7" s="264"/>
    </row>
    <row r="8" spans="1:71" ht="15.75" customHeight="1">
      <c r="A8" s="425" t="s">
        <v>329</v>
      </c>
      <c r="B8" s="426"/>
      <c r="C8" s="426"/>
      <c r="D8" s="426"/>
      <c r="E8" s="426"/>
      <c r="F8" s="426"/>
      <c r="G8" s="426"/>
      <c r="H8" s="263"/>
      <c r="I8" s="263"/>
      <c r="J8" s="263"/>
      <c r="K8" s="263"/>
      <c r="L8" s="263"/>
      <c r="M8" s="263"/>
      <c r="N8" s="263"/>
      <c r="O8" s="263"/>
      <c r="P8" s="263"/>
      <c r="Q8" s="263"/>
    </row>
    <row r="9" spans="1:71" ht="15.75" customHeight="1" thickBot="1">
      <c r="A9" s="265"/>
      <c r="B9" s="266">
        <v>1.2907</v>
      </c>
      <c r="C9" s="266">
        <v>1.8568000000000002</v>
      </c>
      <c r="H9" s="263"/>
      <c r="I9" s="263"/>
      <c r="J9" s="263"/>
      <c r="K9" s="424" t="s">
        <v>351</v>
      </c>
      <c r="L9" s="424" t="s">
        <v>348</v>
      </c>
      <c r="M9" s="424" t="s">
        <v>352</v>
      </c>
      <c r="N9" s="301"/>
      <c r="O9" s="424" t="s">
        <v>353</v>
      </c>
      <c r="P9" s="424" t="s">
        <v>354</v>
      </c>
      <c r="Q9" s="263"/>
    </row>
    <row r="10" spans="1:71" s="270" customFormat="1" ht="18" customHeight="1" thickBot="1">
      <c r="A10" s="267" t="s">
        <v>330</v>
      </c>
      <c r="B10" s="268" t="s">
        <v>216</v>
      </c>
      <c r="C10" s="268" t="s">
        <v>29</v>
      </c>
      <c r="D10" s="268" t="s">
        <v>331</v>
      </c>
      <c r="E10" s="268" t="s">
        <v>332</v>
      </c>
      <c r="F10" s="268" t="s">
        <v>333</v>
      </c>
      <c r="G10" s="268" t="s">
        <v>334</v>
      </c>
      <c r="H10" s="269"/>
      <c r="I10" s="269"/>
      <c r="J10" s="269"/>
      <c r="K10" s="424"/>
      <c r="L10" s="424"/>
      <c r="M10" s="424"/>
      <c r="N10" s="301"/>
      <c r="O10" s="424"/>
      <c r="P10" s="424"/>
      <c r="Q10" s="269"/>
    </row>
    <row r="11" spans="1:71" s="277" customFormat="1" ht="42" customHeight="1">
      <c r="A11" s="271" t="s">
        <v>335</v>
      </c>
      <c r="B11" s="272" t="s">
        <v>391</v>
      </c>
      <c r="C11" s="271" t="s">
        <v>128</v>
      </c>
      <c r="D11" s="273">
        <v>5847.54</v>
      </c>
      <c r="E11" s="274" t="s">
        <v>355</v>
      </c>
      <c r="F11" s="274"/>
      <c r="G11" s="274"/>
      <c r="H11" s="275"/>
      <c r="I11" s="298" t="s">
        <v>344</v>
      </c>
      <c r="J11" s="275"/>
      <c r="K11" s="256">
        <v>3800</v>
      </c>
      <c r="L11" s="299">
        <v>0.12044374009508717</v>
      </c>
      <c r="M11" s="256">
        <v>5365.7686212361332</v>
      </c>
      <c r="N11" s="256"/>
      <c r="O11" s="256">
        <v>6329.3185419968304</v>
      </c>
      <c r="P11" s="257">
        <v>5847.5435816164818</v>
      </c>
      <c r="Q11" s="275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</row>
    <row r="12" spans="1:71" s="277" customFormat="1" ht="30.75" customHeight="1">
      <c r="A12" s="278"/>
      <c r="B12" s="279" t="s">
        <v>356</v>
      </c>
      <c r="C12" s="280" t="s">
        <v>127</v>
      </c>
      <c r="D12" s="281">
        <v>1</v>
      </c>
      <c r="E12" s="281">
        <v>5847.54</v>
      </c>
      <c r="F12" s="281"/>
      <c r="G12" s="281"/>
      <c r="H12" s="258"/>
      <c r="I12" s="298" t="s">
        <v>342</v>
      </c>
      <c r="J12" s="258"/>
      <c r="K12" s="256">
        <v>2400</v>
      </c>
      <c r="L12" s="299">
        <v>7.6069730586370843E-2</v>
      </c>
      <c r="M12" s="256">
        <v>3388.906497622821</v>
      </c>
      <c r="N12" s="256"/>
      <c r="O12" s="256">
        <v>3997.4643423137877</v>
      </c>
      <c r="P12" s="257">
        <v>3693.1854199683044</v>
      </c>
      <c r="Q12" s="258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</row>
    <row r="13" spans="1:71" ht="20.100000000000001" customHeight="1" thickBot="1">
      <c r="A13" s="282"/>
      <c r="B13" s="283"/>
      <c r="C13" s="284"/>
      <c r="D13" s="285"/>
      <c r="E13" s="285"/>
      <c r="F13" s="285"/>
      <c r="G13" s="285"/>
      <c r="H13" s="286"/>
      <c r="I13" s="298" t="s">
        <v>343</v>
      </c>
      <c r="J13" s="286"/>
      <c r="K13" s="256">
        <v>600</v>
      </c>
      <c r="L13" s="299">
        <v>1.9017432646592711E-2</v>
      </c>
      <c r="M13" s="256">
        <v>847.22662440570525</v>
      </c>
      <c r="N13" s="256"/>
      <c r="O13" s="256">
        <v>999.36608557844693</v>
      </c>
      <c r="P13" s="257">
        <v>923.29635499207609</v>
      </c>
      <c r="Q13" s="286"/>
    </row>
    <row r="14" spans="1:71" s="277" customFormat="1" ht="43.5" customHeight="1">
      <c r="A14" s="271" t="s">
        <v>336</v>
      </c>
      <c r="B14" s="272" t="s">
        <v>392</v>
      </c>
      <c r="C14" s="271" t="s">
        <v>127</v>
      </c>
      <c r="D14" s="273">
        <v>3693.19</v>
      </c>
      <c r="E14" s="274" t="s">
        <v>355</v>
      </c>
      <c r="F14" s="274"/>
      <c r="G14" s="274"/>
      <c r="H14" s="275"/>
      <c r="I14" s="298" t="s">
        <v>345</v>
      </c>
      <c r="J14" s="275"/>
      <c r="K14" s="256">
        <v>950</v>
      </c>
      <c r="L14" s="299">
        <v>3.0110935023771792E-2</v>
      </c>
      <c r="M14" s="256">
        <v>1341.4421553090333</v>
      </c>
      <c r="N14" s="256"/>
      <c r="O14" s="256">
        <v>1582.3296354992076</v>
      </c>
      <c r="P14" s="257">
        <v>1461.8858954041204</v>
      </c>
      <c r="Q14" s="275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</row>
    <row r="15" spans="1:71" s="277" customFormat="1" ht="25.5" customHeight="1">
      <c r="A15" s="278"/>
      <c r="B15" s="279" t="s">
        <v>393</v>
      </c>
      <c r="C15" s="280" t="s">
        <v>127</v>
      </c>
      <c r="D15" s="281">
        <v>1</v>
      </c>
      <c r="E15" s="281">
        <v>3693.19</v>
      </c>
      <c r="F15" s="281"/>
      <c r="G15" s="281"/>
      <c r="H15" s="258"/>
      <c r="I15" s="298" t="s">
        <v>386</v>
      </c>
      <c r="J15" s="275"/>
      <c r="K15" s="256">
        <v>1800</v>
      </c>
      <c r="L15" s="299">
        <v>5.7052297939778132E-2</v>
      </c>
      <c r="M15" s="256">
        <v>2541.679873217116</v>
      </c>
      <c r="N15" s="256"/>
      <c r="O15" s="256">
        <v>2998.0982567353408</v>
      </c>
      <c r="P15" s="257">
        <v>2769.8890649762284</v>
      </c>
      <c r="Q15" s="308">
        <v>13844</v>
      </c>
      <c r="R15" s="276" t="s">
        <v>387</v>
      </c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</row>
    <row r="16" spans="1:71" s="287" customFormat="1" ht="20.100000000000001" customHeight="1" thickBot="1">
      <c r="A16" s="282"/>
      <c r="B16" s="283"/>
      <c r="C16" s="284"/>
      <c r="D16" s="285"/>
      <c r="E16" s="285"/>
      <c r="F16" s="285"/>
      <c r="G16" s="285"/>
      <c r="H16" s="286"/>
      <c r="I16" s="298" t="s">
        <v>475</v>
      </c>
      <c r="J16" s="275"/>
      <c r="K16" s="256">
        <v>2200</v>
      </c>
      <c r="L16" s="299">
        <v>6.9730586370839939E-2</v>
      </c>
      <c r="M16" s="256">
        <v>3106.4976228209193</v>
      </c>
      <c r="N16" s="256"/>
      <c r="O16" s="256">
        <v>3664.3423137876389</v>
      </c>
      <c r="P16" s="257">
        <v>3385.4199683042789</v>
      </c>
      <c r="Q16" s="286"/>
    </row>
    <row r="17" spans="1:71" s="277" customFormat="1" ht="52.5" customHeight="1">
      <c r="A17" s="271" t="s">
        <v>337</v>
      </c>
      <c r="B17" s="272" t="s">
        <v>394</v>
      </c>
      <c r="C17" s="271" t="s">
        <v>127</v>
      </c>
      <c r="D17" s="273">
        <v>24621.24</v>
      </c>
      <c r="E17" s="274" t="s">
        <v>355</v>
      </c>
      <c r="F17" s="274"/>
      <c r="G17" s="274"/>
      <c r="H17" s="275"/>
      <c r="I17" s="298" t="s">
        <v>476</v>
      </c>
      <c r="J17" s="275"/>
      <c r="K17" s="256">
        <v>3800</v>
      </c>
      <c r="L17" s="299">
        <v>0.12044374009508717</v>
      </c>
      <c r="M17" s="256">
        <v>5365.7686212361332</v>
      </c>
      <c r="N17" s="256"/>
      <c r="O17" s="256">
        <v>6329.3185419968304</v>
      </c>
      <c r="P17" s="257">
        <v>5847.5435816164818</v>
      </c>
      <c r="Q17" s="275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</row>
    <row r="18" spans="1:71" s="277" customFormat="1" ht="46.5" customHeight="1">
      <c r="A18" s="278"/>
      <c r="B18" s="279" t="s">
        <v>395</v>
      </c>
      <c r="C18" s="280" t="s">
        <v>127</v>
      </c>
      <c r="D18" s="281">
        <v>1</v>
      </c>
      <c r="E18" s="281">
        <v>24621.24</v>
      </c>
      <c r="F18" s="281"/>
      <c r="G18" s="281"/>
      <c r="H18" s="258"/>
      <c r="I18" s="298" t="s">
        <v>346</v>
      </c>
      <c r="J18" s="258"/>
      <c r="K18" s="302">
        <v>16000</v>
      </c>
      <c r="L18" s="300">
        <v>0.50713153724247229</v>
      </c>
      <c r="M18" s="256">
        <v>22592.709984152141</v>
      </c>
      <c r="N18" s="302"/>
      <c r="O18" s="256">
        <v>26649.762282091917</v>
      </c>
      <c r="P18" s="257">
        <v>24621.236133122031</v>
      </c>
      <c r="Q18" s="258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</row>
    <row r="19" spans="1:71" s="287" customFormat="1" ht="20.100000000000001" customHeight="1" thickBot="1">
      <c r="A19" s="282"/>
      <c r="B19" s="283"/>
      <c r="C19" s="284"/>
      <c r="D19" s="285"/>
      <c r="E19" s="285"/>
      <c r="F19" s="285"/>
      <c r="G19" s="285"/>
      <c r="H19" s="286"/>
      <c r="I19" s="298" t="s">
        <v>347</v>
      </c>
      <c r="J19" s="277"/>
      <c r="K19" s="302">
        <v>31550</v>
      </c>
      <c r="L19" s="299"/>
      <c r="M19" s="256"/>
      <c r="N19" s="207"/>
      <c r="O19" s="256"/>
      <c r="P19" s="207"/>
      <c r="Q19" s="286"/>
    </row>
    <row r="20" spans="1:71" s="277" customFormat="1" ht="42" customHeight="1">
      <c r="A20" s="271" t="s">
        <v>338</v>
      </c>
      <c r="B20" s="272" t="s">
        <v>396</v>
      </c>
      <c r="C20" s="271" t="s">
        <v>127</v>
      </c>
      <c r="D20" s="273">
        <v>1461.89</v>
      </c>
      <c r="E20" s="274" t="s">
        <v>355</v>
      </c>
      <c r="F20" s="274"/>
      <c r="G20" s="274"/>
      <c r="H20" s="275"/>
      <c r="I20" s="298"/>
      <c r="K20" s="302"/>
      <c r="L20" s="300"/>
      <c r="M20" s="207"/>
      <c r="N20" s="207"/>
      <c r="O20" s="207"/>
      <c r="P20" s="207"/>
      <c r="Q20" s="275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</row>
    <row r="21" spans="1:71" s="277" customFormat="1" ht="40.5" customHeight="1">
      <c r="A21" s="278"/>
      <c r="B21" s="279" t="s">
        <v>358</v>
      </c>
      <c r="C21" s="280" t="s">
        <v>127</v>
      </c>
      <c r="D21" s="281">
        <v>1</v>
      </c>
      <c r="E21" s="281">
        <v>1461.89</v>
      </c>
      <c r="F21" s="281"/>
      <c r="G21" s="281"/>
      <c r="H21" s="258"/>
      <c r="I21" s="298" t="s">
        <v>349</v>
      </c>
      <c r="J21" s="286"/>
      <c r="K21" s="302">
        <v>13000</v>
      </c>
      <c r="L21" s="256"/>
      <c r="M21" s="213"/>
      <c r="N21" s="213"/>
      <c r="O21" s="213"/>
      <c r="P21" s="213"/>
      <c r="Q21" s="258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</row>
    <row r="22" spans="1:71" s="287" customFormat="1" ht="20.100000000000001" customHeight="1" thickBot="1">
      <c r="A22" s="282"/>
      <c r="B22" s="283"/>
      <c r="C22" s="284"/>
      <c r="D22" s="285"/>
      <c r="E22" s="285"/>
      <c r="F22" s="285"/>
      <c r="G22" s="285"/>
      <c r="H22" s="286"/>
      <c r="I22" s="298" t="s">
        <v>350</v>
      </c>
      <c r="J22" s="286"/>
      <c r="K22" s="302">
        <v>21000</v>
      </c>
      <c r="L22" s="256"/>
      <c r="M22" s="303"/>
      <c r="N22" s="213"/>
      <c r="O22" s="303"/>
      <c r="P22" s="213"/>
      <c r="Q22" s="286"/>
    </row>
    <row r="23" spans="1:71" s="277" customFormat="1" ht="42.75" customHeight="1">
      <c r="A23" s="271" t="s">
        <v>339</v>
      </c>
      <c r="B23" s="272" t="s">
        <v>397</v>
      </c>
      <c r="C23" s="271" t="s">
        <v>127</v>
      </c>
      <c r="D23" s="273">
        <v>923.3</v>
      </c>
      <c r="E23" s="274" t="s">
        <v>355</v>
      </c>
      <c r="F23" s="274"/>
      <c r="G23" s="274"/>
      <c r="H23" s="275"/>
      <c r="I23" s="298"/>
      <c r="J23" s="275"/>
      <c r="K23" s="302"/>
      <c r="L23" s="286"/>
      <c r="M23" s="286"/>
      <c r="N23" s="286"/>
      <c r="O23" s="286"/>
      <c r="P23" s="286"/>
      <c r="Q23" s="275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</row>
    <row r="24" spans="1:71" s="277" customFormat="1" ht="32.25" customHeight="1">
      <c r="A24" s="278"/>
      <c r="B24" s="279" t="s">
        <v>357</v>
      </c>
      <c r="C24" s="280" t="s">
        <v>127</v>
      </c>
      <c r="D24" s="281">
        <v>1</v>
      </c>
      <c r="E24" s="281">
        <v>923.3</v>
      </c>
      <c r="F24" s="281"/>
      <c r="G24" s="281"/>
      <c r="H24" s="258"/>
      <c r="I24" s="286"/>
      <c r="J24" s="286"/>
      <c r="K24" s="286"/>
      <c r="L24" s="275"/>
      <c r="M24" s="275"/>
      <c r="N24" s="275"/>
      <c r="O24" s="275"/>
      <c r="P24" s="275"/>
      <c r="Q24" s="258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</row>
    <row r="25" spans="1:71" s="287" customFormat="1" ht="20.100000000000001" customHeight="1" thickBot="1">
      <c r="A25" s="282"/>
      <c r="B25" s="283"/>
      <c r="C25" s="284"/>
      <c r="D25" s="285"/>
      <c r="E25" s="285"/>
      <c r="F25" s="285"/>
      <c r="G25" s="285"/>
      <c r="H25" s="286"/>
      <c r="I25" s="275"/>
      <c r="J25" s="275"/>
      <c r="K25" s="275"/>
      <c r="L25" s="258"/>
      <c r="M25" s="258"/>
      <c r="N25" s="258"/>
      <c r="O25" s="258"/>
      <c r="P25" s="258"/>
      <c r="Q25" s="286"/>
    </row>
    <row r="26" spans="1:71" s="277" customFormat="1" ht="42" customHeight="1">
      <c r="A26" s="271" t="s">
        <v>340</v>
      </c>
      <c r="B26" s="272" t="s">
        <v>398</v>
      </c>
      <c r="C26" s="271" t="s">
        <v>127</v>
      </c>
      <c r="D26" s="273">
        <v>2769.89</v>
      </c>
      <c r="E26" s="274" t="s">
        <v>355</v>
      </c>
      <c r="F26" s="274"/>
      <c r="G26" s="274" t="s">
        <v>341</v>
      </c>
      <c r="H26" s="275"/>
      <c r="I26" s="258"/>
      <c r="J26" s="258"/>
      <c r="K26" s="258"/>
      <c r="L26" s="286"/>
      <c r="M26" s="286"/>
      <c r="N26" s="286"/>
      <c r="O26" s="286"/>
      <c r="P26" s="286"/>
      <c r="Q26" s="275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</row>
    <row r="27" spans="1:71" s="277" customFormat="1" ht="33" customHeight="1">
      <c r="A27" s="278"/>
      <c r="B27" s="279" t="s">
        <v>388</v>
      </c>
      <c r="C27" s="280" t="s">
        <v>127</v>
      </c>
      <c r="D27" s="281">
        <v>1</v>
      </c>
      <c r="E27" s="281">
        <v>2769.89</v>
      </c>
      <c r="F27" s="281"/>
      <c r="G27" s="281"/>
      <c r="H27" s="258"/>
      <c r="I27" s="286"/>
      <c r="J27" s="286"/>
      <c r="K27" s="286"/>
      <c r="L27" s="275"/>
      <c r="M27" s="275"/>
      <c r="N27" s="275"/>
      <c r="O27" s="275"/>
      <c r="P27" s="275"/>
      <c r="Q27" s="258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</row>
    <row r="28" spans="1:71" s="287" customFormat="1" ht="20.100000000000001" customHeight="1" thickBot="1">
      <c r="A28" s="282"/>
      <c r="B28" s="283"/>
      <c r="C28" s="284"/>
      <c r="D28" s="285"/>
      <c r="E28" s="285"/>
      <c r="F28" s="285"/>
      <c r="G28" s="285"/>
      <c r="H28" s="286"/>
      <c r="I28" s="275"/>
      <c r="J28" s="275"/>
      <c r="K28" s="275"/>
      <c r="L28" s="258"/>
      <c r="M28" s="258"/>
      <c r="N28" s="258"/>
      <c r="O28" s="258"/>
      <c r="P28" s="258"/>
      <c r="Q28" s="286"/>
    </row>
    <row r="29" spans="1:71" s="277" customFormat="1" ht="42" customHeight="1">
      <c r="A29" s="271" t="s">
        <v>477</v>
      </c>
      <c r="B29" s="272" t="s">
        <v>479</v>
      </c>
      <c r="C29" s="271" t="s">
        <v>127</v>
      </c>
      <c r="D29" s="273">
        <v>3385.42</v>
      </c>
      <c r="E29" s="274" t="s">
        <v>355</v>
      </c>
      <c r="F29" s="274"/>
      <c r="G29" s="274" t="s">
        <v>341</v>
      </c>
      <c r="H29" s="275"/>
      <c r="I29" s="258"/>
      <c r="J29" s="258"/>
      <c r="K29" s="258"/>
      <c r="L29" s="286"/>
      <c r="M29" s="286"/>
      <c r="N29" s="286"/>
      <c r="O29" s="286"/>
      <c r="P29" s="286"/>
      <c r="Q29" s="275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</row>
    <row r="30" spans="1:71" s="277" customFormat="1" ht="33" customHeight="1">
      <c r="A30" s="278"/>
      <c r="B30" s="279" t="s">
        <v>480</v>
      </c>
      <c r="C30" s="280" t="s">
        <v>127</v>
      </c>
      <c r="D30" s="281">
        <v>1</v>
      </c>
      <c r="E30" s="281">
        <v>3385.42</v>
      </c>
      <c r="F30" s="281"/>
      <c r="G30" s="281"/>
      <c r="H30" s="258"/>
      <c r="I30" s="286"/>
      <c r="J30" s="286"/>
      <c r="K30" s="286"/>
      <c r="L30" s="275"/>
      <c r="M30" s="275"/>
      <c r="N30" s="275"/>
      <c r="O30" s="275"/>
      <c r="P30" s="275"/>
      <c r="Q30" s="258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</row>
    <row r="31" spans="1:71" s="287" customFormat="1" ht="20.100000000000001" customHeight="1" thickBot="1">
      <c r="A31" s="282"/>
      <c r="B31" s="283"/>
      <c r="C31" s="284"/>
      <c r="D31" s="285"/>
      <c r="E31" s="285"/>
      <c r="F31" s="285"/>
      <c r="G31" s="285"/>
      <c r="H31" s="286"/>
      <c r="I31" s="275"/>
      <c r="J31" s="275"/>
      <c r="K31" s="275"/>
      <c r="L31" s="258"/>
      <c r="M31" s="258"/>
      <c r="N31" s="258"/>
      <c r="O31" s="258"/>
      <c r="P31" s="258"/>
      <c r="Q31" s="286"/>
    </row>
    <row r="32" spans="1:71" s="277" customFormat="1" ht="42" customHeight="1">
      <c r="A32" s="271" t="s">
        <v>478</v>
      </c>
      <c r="B32" s="272" t="s">
        <v>481</v>
      </c>
      <c r="C32" s="271" t="s">
        <v>127</v>
      </c>
      <c r="D32" s="273">
        <v>5847.54</v>
      </c>
      <c r="E32" s="274" t="s">
        <v>355</v>
      </c>
      <c r="F32" s="274"/>
      <c r="G32" s="274" t="s">
        <v>341</v>
      </c>
      <c r="H32" s="275"/>
      <c r="I32" s="258"/>
      <c r="J32" s="258"/>
      <c r="K32" s="258"/>
      <c r="L32" s="286"/>
      <c r="M32" s="286"/>
      <c r="N32" s="286"/>
      <c r="O32" s="286"/>
      <c r="P32" s="286"/>
      <c r="Q32" s="275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</row>
    <row r="33" spans="1:71" s="277" customFormat="1" ht="33" customHeight="1">
      <c r="A33" s="278"/>
      <c r="B33" s="279" t="s">
        <v>482</v>
      </c>
      <c r="C33" s="280" t="s">
        <v>127</v>
      </c>
      <c r="D33" s="281">
        <v>1</v>
      </c>
      <c r="E33" s="281">
        <v>5847.54</v>
      </c>
      <c r="F33" s="281"/>
      <c r="G33" s="281"/>
      <c r="H33" s="258"/>
      <c r="I33" s="286"/>
      <c r="J33" s="286"/>
      <c r="K33" s="286"/>
      <c r="L33" s="275"/>
      <c r="M33" s="275"/>
      <c r="N33" s="275"/>
      <c r="O33" s="275"/>
      <c r="P33" s="275"/>
      <c r="Q33" s="258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</row>
    <row r="34" spans="1:71" s="287" customFormat="1" ht="20.100000000000001" customHeight="1" thickBot="1">
      <c r="A34" s="282"/>
      <c r="B34" s="283"/>
      <c r="C34" s="284"/>
      <c r="D34" s="285"/>
      <c r="E34" s="285"/>
      <c r="F34" s="285"/>
      <c r="G34" s="285"/>
      <c r="H34" s="286"/>
      <c r="I34" s="275"/>
      <c r="J34" s="275"/>
      <c r="K34" s="275"/>
      <c r="L34" s="258"/>
      <c r="M34" s="258"/>
      <c r="N34" s="258"/>
      <c r="O34" s="258"/>
      <c r="P34" s="258"/>
      <c r="Q34" s="286"/>
    </row>
    <row r="35" spans="1:71" ht="28.5" customHeight="1">
      <c r="A35" s="271" t="s">
        <v>485</v>
      </c>
      <c r="B35" s="272" t="s">
        <v>486</v>
      </c>
      <c r="C35" s="271" t="s">
        <v>127</v>
      </c>
      <c r="D35" s="273">
        <v>35.08</v>
      </c>
      <c r="E35" s="274" t="s">
        <v>487</v>
      </c>
      <c r="F35" s="274"/>
      <c r="G35" s="274" t="s">
        <v>341</v>
      </c>
      <c r="I35" s="258"/>
      <c r="J35" s="258"/>
      <c r="K35" s="258"/>
      <c r="L35" s="286"/>
      <c r="M35" s="286"/>
      <c r="N35" s="286"/>
      <c r="O35" s="286"/>
      <c r="P35" s="286"/>
    </row>
    <row r="36" spans="1:71" ht="33" customHeight="1">
      <c r="A36" s="278"/>
      <c r="B36" s="279" t="s">
        <v>486</v>
      </c>
      <c r="C36" s="280" t="s">
        <v>127</v>
      </c>
      <c r="D36" s="281">
        <v>1</v>
      </c>
      <c r="E36" s="281">
        <v>35.08</v>
      </c>
      <c r="F36" s="281"/>
      <c r="G36" s="281"/>
      <c r="I36" s="286"/>
      <c r="J36" s="286"/>
      <c r="K36" s="286"/>
    </row>
    <row r="37" spans="1:71" ht="14.4" thickBot="1">
      <c r="A37" s="282"/>
      <c r="B37" s="283"/>
      <c r="C37" s="284"/>
      <c r="D37" s="285"/>
      <c r="E37" s="285"/>
      <c r="F37" s="285"/>
      <c r="G37" s="285"/>
    </row>
    <row r="38" spans="1:71" ht="42.75" customHeight="1">
      <c r="A38" s="271" t="s">
        <v>490</v>
      </c>
      <c r="B38" s="272" t="s">
        <v>491</v>
      </c>
      <c r="C38" s="271" t="s">
        <v>127</v>
      </c>
      <c r="D38" s="273">
        <v>133870.75</v>
      </c>
      <c r="E38" s="274" t="s">
        <v>492</v>
      </c>
      <c r="F38" s="274"/>
      <c r="G38" s="274" t="s">
        <v>341</v>
      </c>
      <c r="I38" s="258"/>
      <c r="J38" s="258"/>
      <c r="K38" s="258"/>
      <c r="L38" s="286"/>
      <c r="M38" s="286"/>
      <c r="N38" s="286"/>
      <c r="O38" s="286"/>
      <c r="P38" s="286"/>
    </row>
    <row r="39" spans="1:71" ht="45" customHeight="1">
      <c r="A39" s="278"/>
      <c r="B39" s="279" t="s">
        <v>491</v>
      </c>
      <c r="C39" s="280" t="s">
        <v>127</v>
      </c>
      <c r="D39" s="281">
        <v>1</v>
      </c>
      <c r="E39" s="281">
        <v>133870.75</v>
      </c>
      <c r="F39" s="281"/>
      <c r="G39" s="281"/>
      <c r="I39" s="286"/>
      <c r="J39" s="286"/>
      <c r="K39" s="286"/>
    </row>
    <row r="40" spans="1:71" ht="14.4" thickBot="1">
      <c r="A40" s="282"/>
      <c r="B40" s="283"/>
      <c r="C40" s="284"/>
      <c r="D40" s="285"/>
      <c r="E40" s="285"/>
      <c r="F40" s="285"/>
      <c r="G40" s="285"/>
    </row>
  </sheetData>
  <mergeCells count="6">
    <mergeCell ref="M9:M10"/>
    <mergeCell ref="P9:P10"/>
    <mergeCell ref="O9:O10"/>
    <mergeCell ref="A8:G8"/>
    <mergeCell ref="K9:K10"/>
    <mergeCell ref="L9:L10"/>
  </mergeCells>
  <pageMargins left="0.7" right="0.7" top="0.75" bottom="0.75" header="0.3" footer="0.3"/>
  <pageSetup paperSize="9" scale="54" fitToHeight="0" orientation="portrait" r:id="rId1"/>
  <headerFooter>
    <oddFooter>&amp;R&amp;P de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MSPhotoEd.3" shapeId="99329" r:id="rId5">
          <objectPr defaultSize="0" autoPict="0" r:id="rId6">
            <anchor moveWithCells="1" sizeWithCells="1">
              <from>
                <xdr:col>0</xdr:col>
                <xdr:colOff>228600</xdr:colOff>
                <xdr:row>1</xdr:row>
                <xdr:rowOff>0</xdr:rowOff>
              </from>
              <to>
                <xdr:col>1</xdr:col>
                <xdr:colOff>640080</xdr:colOff>
                <xdr:row>1</xdr:row>
                <xdr:rowOff>0</xdr:rowOff>
              </to>
            </anchor>
          </objectPr>
        </oleObject>
      </mc:Choice>
      <mc:Fallback>
        <oleObject progId="MSPhotoEd.3" shapeId="9932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9">
    <tabColor rgb="FFFFFF00"/>
    <pageSetUpPr fitToPage="1"/>
  </sheetPr>
  <dimension ref="A1:P156"/>
  <sheetViews>
    <sheetView showGridLines="0" view="pageBreakPreview" zoomScale="115" zoomScaleNormal="106" zoomScaleSheetLayoutView="115" zoomScalePageLayoutView="85" workbookViewId="0">
      <selection activeCell="K3" sqref="K3"/>
    </sheetView>
  </sheetViews>
  <sheetFormatPr defaultColWidth="10.33203125" defaultRowHeight="13.8"/>
  <cols>
    <col min="1" max="1" width="6.33203125" style="47" customWidth="1"/>
    <col min="2" max="3" width="7.88671875" style="106" customWidth="1"/>
    <col min="4" max="4" width="10.109375" style="78" customWidth="1"/>
    <col min="5" max="5" width="7.44140625" style="66" customWidth="1"/>
    <col min="6" max="6" width="8.5546875" style="34" customWidth="1"/>
    <col min="7" max="7" width="62.5546875" style="127" customWidth="1"/>
    <col min="8" max="8" width="7.44140625" style="34" customWidth="1"/>
    <col min="9" max="9" width="11.44140625" style="79" customWidth="1"/>
    <col min="10" max="10" width="12.33203125" style="79" customWidth="1"/>
    <col min="11" max="12" width="15.6640625" style="79" customWidth="1"/>
    <col min="13" max="13" width="13.88671875" style="66" customWidth="1"/>
    <col min="14" max="14" width="6.6640625" style="34" customWidth="1"/>
    <col min="15" max="15" width="7.33203125" style="34" customWidth="1"/>
    <col min="16" max="16" width="18.33203125" style="30" customWidth="1"/>
    <col min="17" max="16384" width="10.33203125" style="30"/>
  </cols>
  <sheetData>
    <row r="1" spans="1:16">
      <c r="A1" s="48"/>
      <c r="D1" s="363" t="s">
        <v>0</v>
      </c>
      <c r="E1" s="348" t="s">
        <v>389</v>
      </c>
      <c r="F1" s="348"/>
      <c r="G1" s="348"/>
      <c r="H1" s="348"/>
      <c r="I1" s="348"/>
      <c r="K1" s="296"/>
      <c r="L1" s="297"/>
    </row>
    <row r="2" spans="1:16">
      <c r="A2" s="48"/>
      <c r="D2" s="363" t="s">
        <v>621</v>
      </c>
      <c r="E2" s="348" t="s">
        <v>622</v>
      </c>
      <c r="F2" s="348"/>
      <c r="G2" s="348"/>
      <c r="H2" s="348"/>
      <c r="I2" s="348"/>
      <c r="K2" s="296"/>
      <c r="L2" s="297"/>
    </row>
    <row r="3" spans="1:16" ht="14.4">
      <c r="A3" s="48"/>
      <c r="D3" s="364" t="s">
        <v>1</v>
      </c>
      <c r="E3" s="349" t="s">
        <v>618</v>
      </c>
      <c r="F3" s="350"/>
      <c r="G3" s="350"/>
      <c r="I3" s="321"/>
    </row>
    <row r="4" spans="1:16" ht="14.4">
      <c r="A4" s="48"/>
      <c r="D4" s="365" t="s">
        <v>2</v>
      </c>
      <c r="E4" s="362" t="s">
        <v>619</v>
      </c>
      <c r="F4" s="350"/>
      <c r="G4" s="350"/>
      <c r="I4" s="321"/>
      <c r="K4" s="72"/>
      <c r="L4" s="184"/>
    </row>
    <row r="5" spans="1:16" ht="14.4">
      <c r="A5" s="48"/>
      <c r="D5" s="366" t="s">
        <v>359</v>
      </c>
      <c r="E5" s="367" t="s">
        <v>617</v>
      </c>
      <c r="F5" s="350"/>
      <c r="G5" s="350"/>
      <c r="I5" s="321"/>
      <c r="K5" s="30"/>
      <c r="L5" s="30"/>
    </row>
    <row r="6" spans="1:16" ht="14.4">
      <c r="A6" s="48"/>
      <c r="D6" s="366" t="s">
        <v>620</v>
      </c>
      <c r="E6" s="368">
        <v>0.81459999999999999</v>
      </c>
      <c r="F6" s="350"/>
      <c r="G6" s="350"/>
      <c r="I6" s="321"/>
      <c r="K6" s="72"/>
      <c r="L6" s="185"/>
    </row>
    <row r="7" spans="1:16">
      <c r="A7" s="48"/>
      <c r="D7" s="69"/>
      <c r="F7" s="67"/>
      <c r="G7" s="67"/>
      <c r="I7" s="321"/>
      <c r="K7" s="72"/>
      <c r="L7" s="185"/>
    </row>
    <row r="8" spans="1:16">
      <c r="A8" s="48"/>
      <c r="B8" s="64"/>
      <c r="C8" s="64"/>
      <c r="D8" s="380" t="s">
        <v>25</v>
      </c>
      <c r="E8" s="381"/>
      <c r="F8" s="381"/>
      <c r="G8" s="381"/>
      <c r="H8" s="381"/>
      <c r="I8" s="381"/>
      <c r="J8" s="381"/>
      <c r="K8" s="381"/>
      <c r="L8" s="382"/>
    </row>
    <row r="9" spans="1:16">
      <c r="A9" s="48"/>
      <c r="D9" s="70"/>
      <c r="E9" s="95"/>
      <c r="F9" s="98"/>
      <c r="G9" s="180" t="s">
        <v>36</v>
      </c>
      <c r="H9" s="319" t="s">
        <v>36</v>
      </c>
      <c r="I9" s="101"/>
      <c r="J9" s="322" t="s">
        <v>36</v>
      </c>
      <c r="K9" s="322" t="s">
        <v>36</v>
      </c>
      <c r="L9" s="322" t="s">
        <v>36</v>
      </c>
    </row>
    <row r="10" spans="1:16" s="47" customFormat="1" ht="27.6">
      <c r="A10" s="48"/>
      <c r="B10" s="64"/>
      <c r="C10" s="64"/>
      <c r="D10" s="323" t="s">
        <v>3</v>
      </c>
      <c r="E10" s="323" t="s">
        <v>26</v>
      </c>
      <c r="F10" s="240" t="s">
        <v>27</v>
      </c>
      <c r="G10" s="240" t="s">
        <v>28</v>
      </c>
      <c r="H10" s="240" t="s">
        <v>29</v>
      </c>
      <c r="I10" s="324" t="s">
        <v>30</v>
      </c>
      <c r="J10" s="325" t="s">
        <v>31</v>
      </c>
      <c r="K10" s="241" t="s">
        <v>616</v>
      </c>
      <c r="L10" s="325" t="s">
        <v>33</v>
      </c>
      <c r="M10" s="182"/>
      <c r="N10" s="106"/>
      <c r="O10" s="106"/>
    </row>
    <row r="11" spans="1:16" s="63" customFormat="1" ht="15" customHeight="1">
      <c r="A11" s="48"/>
      <c r="B11" s="64"/>
      <c r="C11" s="64"/>
      <c r="D11" s="326" t="s">
        <v>302</v>
      </c>
      <c r="E11" s="326"/>
      <c r="F11" s="327"/>
      <c r="G11" s="186" t="s">
        <v>605</v>
      </c>
      <c r="H11" s="328"/>
      <c r="I11" s="329"/>
      <c r="J11" s="329"/>
      <c r="K11" s="330"/>
      <c r="L11" s="330">
        <f>SUM(L12:L17)</f>
        <v>121173.63999999998</v>
      </c>
      <c r="M11" s="183"/>
      <c r="N11" s="159"/>
      <c r="O11" s="159"/>
      <c r="P11" s="158"/>
    </row>
    <row r="12" spans="1:16" s="63" customFormat="1" ht="15" customHeight="1">
      <c r="A12" s="48"/>
      <c r="B12" s="64"/>
      <c r="C12" s="64"/>
      <c r="D12" s="331" t="s">
        <v>495</v>
      </c>
      <c r="E12" s="331" t="s">
        <v>35</v>
      </c>
      <c r="F12" s="332">
        <v>103689</v>
      </c>
      <c r="G12" s="128" t="s">
        <v>608</v>
      </c>
      <c r="H12" s="333" t="s">
        <v>39</v>
      </c>
      <c r="I12" s="334">
        <v>4.5</v>
      </c>
      <c r="J12" s="334">
        <v>469.44</v>
      </c>
      <c r="K12" s="334">
        <v>574.91999999999996</v>
      </c>
      <c r="L12" s="334">
        <v>2587.14</v>
      </c>
      <c r="M12" s="183">
        <v>21889.61</v>
      </c>
      <c r="N12" s="159"/>
      <c r="O12" s="159"/>
      <c r="P12" s="158"/>
    </row>
    <row r="13" spans="1:16" s="63" customFormat="1" ht="15" customHeight="1">
      <c r="A13" s="48"/>
      <c r="B13" s="64"/>
      <c r="C13" s="64"/>
      <c r="D13" s="331" t="s">
        <v>496</v>
      </c>
      <c r="E13" s="331" t="s">
        <v>614</v>
      </c>
      <c r="F13" s="332">
        <v>1</v>
      </c>
      <c r="G13" s="128" t="s">
        <v>609</v>
      </c>
      <c r="H13" s="333" t="s">
        <v>610</v>
      </c>
      <c r="I13" s="334">
        <v>4</v>
      </c>
      <c r="J13" s="334">
        <v>21889.61</v>
      </c>
      <c r="K13" s="334">
        <v>26808.21</v>
      </c>
      <c r="L13" s="334">
        <v>107232.84</v>
      </c>
      <c r="M13" s="183">
        <v>0</v>
      </c>
      <c r="N13" s="159"/>
      <c r="O13" s="159"/>
      <c r="P13" s="158"/>
    </row>
    <row r="14" spans="1:16" s="47" customFormat="1">
      <c r="A14" s="48"/>
      <c r="B14" s="64"/>
      <c r="C14" s="64"/>
      <c r="D14" s="331" t="s">
        <v>497</v>
      </c>
      <c r="E14" s="331" t="s">
        <v>35</v>
      </c>
      <c r="F14" s="332">
        <v>97082</v>
      </c>
      <c r="G14" s="128" t="s">
        <v>318</v>
      </c>
      <c r="H14" s="333" t="s">
        <v>40</v>
      </c>
      <c r="I14" s="334">
        <v>26</v>
      </c>
      <c r="J14" s="334">
        <v>69.23</v>
      </c>
      <c r="K14" s="334">
        <v>84.79</v>
      </c>
      <c r="L14" s="334">
        <v>2204.56</v>
      </c>
      <c r="M14" s="319">
        <v>469.44</v>
      </c>
      <c r="N14" s="106"/>
      <c r="O14" s="106"/>
      <c r="P14" s="158"/>
    </row>
    <row r="15" spans="1:16" s="47" customFormat="1" ht="27.6">
      <c r="A15" s="48"/>
      <c r="B15" s="64"/>
      <c r="C15" s="64"/>
      <c r="D15" s="331" t="s">
        <v>498</v>
      </c>
      <c r="E15" s="331" t="s">
        <v>35</v>
      </c>
      <c r="F15" s="332">
        <v>97084</v>
      </c>
      <c r="G15" s="128" t="s">
        <v>319</v>
      </c>
      <c r="H15" s="333" t="s">
        <v>39</v>
      </c>
      <c r="I15" s="334">
        <v>104</v>
      </c>
      <c r="J15" s="334">
        <v>0.77</v>
      </c>
      <c r="K15" s="334">
        <v>0.94</v>
      </c>
      <c r="L15" s="334">
        <v>97.76</v>
      </c>
      <c r="M15" s="182">
        <v>69.23</v>
      </c>
      <c r="N15" s="106"/>
      <c r="O15" s="106"/>
      <c r="P15" s="158"/>
    </row>
    <row r="16" spans="1:16" s="47" customFormat="1" ht="27.6">
      <c r="A16" s="48"/>
      <c r="B16" s="64"/>
      <c r="C16" s="64"/>
      <c r="D16" s="331" t="s">
        <v>606</v>
      </c>
      <c r="E16" s="331" t="s">
        <v>35</v>
      </c>
      <c r="F16" s="332">
        <v>95241</v>
      </c>
      <c r="G16" s="128" t="s">
        <v>81</v>
      </c>
      <c r="H16" s="333" t="s">
        <v>39</v>
      </c>
      <c r="I16" s="334">
        <v>62.4</v>
      </c>
      <c r="J16" s="334">
        <v>42.37</v>
      </c>
      <c r="K16" s="334">
        <v>51.89</v>
      </c>
      <c r="L16" s="334">
        <v>3237.92</v>
      </c>
      <c r="M16" s="182">
        <v>0.77</v>
      </c>
      <c r="N16" s="106"/>
      <c r="O16" s="106"/>
      <c r="P16" s="158"/>
    </row>
    <row r="17" spans="1:16" s="47" customFormat="1" ht="27.6">
      <c r="A17" s="48"/>
      <c r="B17" s="64"/>
      <c r="C17" s="64"/>
      <c r="D17" s="331" t="s">
        <v>607</v>
      </c>
      <c r="E17" s="331" t="s">
        <v>35</v>
      </c>
      <c r="F17" s="332">
        <v>89470</v>
      </c>
      <c r="G17" s="128" t="s">
        <v>320</v>
      </c>
      <c r="H17" s="333" t="s">
        <v>39</v>
      </c>
      <c r="I17" s="334">
        <v>43.7</v>
      </c>
      <c r="J17" s="334">
        <v>108.62</v>
      </c>
      <c r="K17" s="334">
        <v>133.03</v>
      </c>
      <c r="L17" s="334">
        <v>5813.4199999999992</v>
      </c>
      <c r="M17" s="182">
        <v>42.37</v>
      </c>
      <c r="N17" s="106"/>
      <c r="O17" s="106"/>
      <c r="P17" s="158"/>
    </row>
    <row r="18" spans="1:16" s="63" customFormat="1">
      <c r="A18" s="48"/>
      <c r="B18" s="64"/>
      <c r="C18" s="64"/>
      <c r="D18" s="335">
        <v>2</v>
      </c>
      <c r="E18" s="335"/>
      <c r="F18" s="336"/>
      <c r="G18" s="186" t="s">
        <v>207</v>
      </c>
      <c r="H18" s="328"/>
      <c r="I18" s="329"/>
      <c r="J18" s="329"/>
      <c r="K18" s="330"/>
      <c r="L18" s="330">
        <v>365380.18</v>
      </c>
      <c r="M18" s="183">
        <v>108.62</v>
      </c>
      <c r="N18" s="159"/>
      <c r="O18" s="159"/>
      <c r="P18" s="158"/>
    </row>
    <row r="19" spans="1:16" s="47" customFormat="1" ht="27.6">
      <c r="A19" s="48"/>
      <c r="B19" s="64"/>
      <c r="C19" s="64"/>
      <c r="D19" s="331" t="s">
        <v>499</v>
      </c>
      <c r="E19" s="331" t="s">
        <v>35</v>
      </c>
      <c r="F19" s="332">
        <v>100576</v>
      </c>
      <c r="G19" s="128" t="s">
        <v>92</v>
      </c>
      <c r="H19" s="333" t="s">
        <v>39</v>
      </c>
      <c r="I19" s="334">
        <v>1450</v>
      </c>
      <c r="J19" s="334">
        <v>2.86</v>
      </c>
      <c r="K19" s="334">
        <v>3.5</v>
      </c>
      <c r="L19" s="334">
        <v>5075</v>
      </c>
      <c r="M19" s="319">
        <v>2.86</v>
      </c>
      <c r="N19" s="106"/>
      <c r="O19" s="106"/>
      <c r="P19" s="158"/>
    </row>
    <row r="20" spans="1:16" s="47" customFormat="1" ht="27.6">
      <c r="A20" s="48"/>
      <c r="B20" s="64"/>
      <c r="C20" s="64"/>
      <c r="D20" s="331" t="s">
        <v>500</v>
      </c>
      <c r="E20" s="331" t="s">
        <v>614</v>
      </c>
      <c r="F20" s="332">
        <v>2</v>
      </c>
      <c r="G20" s="128" t="s">
        <v>309</v>
      </c>
      <c r="H20" s="333" t="s">
        <v>40</v>
      </c>
      <c r="I20" s="334">
        <v>140</v>
      </c>
      <c r="J20" s="334">
        <v>170.61</v>
      </c>
      <c r="K20" s="334">
        <v>208.95</v>
      </c>
      <c r="L20" s="334">
        <v>29253</v>
      </c>
      <c r="M20" s="319">
        <v>170.61</v>
      </c>
      <c r="N20" s="106"/>
      <c r="O20" s="106"/>
      <c r="P20" s="158"/>
    </row>
    <row r="21" spans="1:16" s="47" customFormat="1" ht="27.6">
      <c r="A21" s="48"/>
      <c r="B21" s="64"/>
      <c r="C21" s="64"/>
      <c r="D21" s="331" t="s">
        <v>501</v>
      </c>
      <c r="E21" s="331" t="s">
        <v>614</v>
      </c>
      <c r="F21" s="332">
        <v>3</v>
      </c>
      <c r="G21" s="128" t="s">
        <v>308</v>
      </c>
      <c r="H21" s="333" t="s">
        <v>40</v>
      </c>
      <c r="I21" s="334">
        <v>70</v>
      </c>
      <c r="J21" s="334">
        <v>197.69</v>
      </c>
      <c r="K21" s="334">
        <v>242.11</v>
      </c>
      <c r="L21" s="334">
        <v>16947.72</v>
      </c>
      <c r="M21" s="319">
        <v>197.69</v>
      </c>
      <c r="N21" s="106"/>
      <c r="O21" s="106"/>
      <c r="P21" s="158"/>
    </row>
    <row r="22" spans="1:16" s="47" customFormat="1">
      <c r="A22" s="48"/>
      <c r="B22" s="64"/>
      <c r="C22" s="64"/>
      <c r="D22" s="331" t="s">
        <v>502</v>
      </c>
      <c r="E22" s="331" t="s">
        <v>614</v>
      </c>
      <c r="F22" s="332">
        <v>4</v>
      </c>
      <c r="G22" s="128" t="s">
        <v>311</v>
      </c>
      <c r="H22" s="333" t="s">
        <v>40</v>
      </c>
      <c r="I22" s="334">
        <v>70</v>
      </c>
      <c r="J22" s="334">
        <v>197.69</v>
      </c>
      <c r="K22" s="334">
        <v>242.11</v>
      </c>
      <c r="L22" s="334">
        <v>16947.72</v>
      </c>
      <c r="M22" s="319">
        <v>197.69</v>
      </c>
      <c r="N22" s="106"/>
      <c r="O22" s="106"/>
      <c r="P22" s="158"/>
    </row>
    <row r="23" spans="1:16" s="47" customFormat="1" ht="27.6">
      <c r="A23" s="48"/>
      <c r="B23" s="64"/>
      <c r="C23" s="64"/>
      <c r="D23" s="331" t="s">
        <v>503</v>
      </c>
      <c r="E23" s="331" t="s">
        <v>613</v>
      </c>
      <c r="F23" s="332" t="s">
        <v>104</v>
      </c>
      <c r="G23" s="128" t="s">
        <v>365</v>
      </c>
      <c r="H23" s="333" t="s">
        <v>39</v>
      </c>
      <c r="I23" s="334">
        <v>1400</v>
      </c>
      <c r="J23" s="334">
        <v>169.73</v>
      </c>
      <c r="K23" s="334">
        <v>207.87</v>
      </c>
      <c r="L23" s="334">
        <v>291018</v>
      </c>
      <c r="M23" s="319">
        <v>169.73</v>
      </c>
      <c r="N23" s="106"/>
      <c r="O23" s="106"/>
      <c r="P23" s="158"/>
    </row>
    <row r="24" spans="1:16" s="47" customFormat="1" ht="27.6">
      <c r="A24" s="48"/>
      <c r="B24" s="64"/>
      <c r="C24" s="64"/>
      <c r="D24" s="331" t="s">
        <v>504</v>
      </c>
      <c r="E24" s="331" t="s">
        <v>35</v>
      </c>
      <c r="F24" s="332">
        <v>95241</v>
      </c>
      <c r="G24" s="128" t="s">
        <v>81</v>
      </c>
      <c r="H24" s="333" t="s">
        <v>39</v>
      </c>
      <c r="I24" s="334">
        <v>50.01</v>
      </c>
      <c r="J24" s="334">
        <v>42.37</v>
      </c>
      <c r="K24" s="334">
        <v>51.89</v>
      </c>
      <c r="L24" s="334">
        <v>2595.0300000000002</v>
      </c>
      <c r="M24" s="319">
        <v>42.37</v>
      </c>
      <c r="N24" s="106"/>
      <c r="O24" s="106"/>
      <c r="P24" s="158"/>
    </row>
    <row r="25" spans="1:16" s="47" customFormat="1" ht="41.4">
      <c r="A25" s="48"/>
      <c r="B25" s="64"/>
      <c r="C25" s="64"/>
      <c r="D25" s="331" t="s">
        <v>505</v>
      </c>
      <c r="E25" s="331" t="s">
        <v>614</v>
      </c>
      <c r="F25" s="332">
        <v>8</v>
      </c>
      <c r="G25" s="128" t="s">
        <v>368</v>
      </c>
      <c r="H25" s="333" t="s">
        <v>39</v>
      </c>
      <c r="I25" s="334">
        <v>50.01</v>
      </c>
      <c r="J25" s="334">
        <v>57.86</v>
      </c>
      <c r="K25" s="334">
        <v>70.86</v>
      </c>
      <c r="L25" s="334">
        <v>3543.71</v>
      </c>
      <c r="M25" s="319">
        <v>57.86</v>
      </c>
      <c r="N25" s="106"/>
      <c r="O25" s="106"/>
      <c r="P25" s="158"/>
    </row>
    <row r="26" spans="1:16" s="63" customFormat="1">
      <c r="A26" s="48"/>
      <c r="B26" s="64"/>
      <c r="C26" s="64"/>
      <c r="D26" s="335">
        <v>3</v>
      </c>
      <c r="E26" s="335"/>
      <c r="F26" s="336"/>
      <c r="G26" s="186" t="s">
        <v>321</v>
      </c>
      <c r="H26" s="328"/>
      <c r="I26" s="329"/>
      <c r="J26" s="329"/>
      <c r="K26" s="330"/>
      <c r="L26" s="330">
        <v>39854.6</v>
      </c>
      <c r="M26" s="347">
        <v>0</v>
      </c>
      <c r="N26" s="159"/>
      <c r="O26" s="159"/>
      <c r="P26" s="158"/>
    </row>
    <row r="27" spans="1:16" s="47" customFormat="1" ht="41.4">
      <c r="A27" s="48"/>
      <c r="B27" s="64"/>
      <c r="C27" s="64"/>
      <c r="D27" s="331" t="s">
        <v>506</v>
      </c>
      <c r="E27" s="331" t="s">
        <v>35</v>
      </c>
      <c r="F27" s="332">
        <v>96542</v>
      </c>
      <c r="G27" s="128" t="s">
        <v>83</v>
      </c>
      <c r="H27" s="333" t="s">
        <v>39</v>
      </c>
      <c r="I27" s="334">
        <v>79.3</v>
      </c>
      <c r="J27" s="334">
        <v>105</v>
      </c>
      <c r="K27" s="334">
        <v>128.59</v>
      </c>
      <c r="L27" s="334">
        <v>10197.19</v>
      </c>
      <c r="M27" s="319">
        <v>105</v>
      </c>
      <c r="N27" s="106"/>
      <c r="O27" s="106"/>
      <c r="P27" s="158"/>
    </row>
    <row r="28" spans="1:16" s="47" customFormat="1" ht="27.6">
      <c r="A28" s="48"/>
      <c r="B28" s="64"/>
      <c r="C28" s="64"/>
      <c r="D28" s="331" t="s">
        <v>507</v>
      </c>
      <c r="E28" s="331" t="s">
        <v>35</v>
      </c>
      <c r="F28" s="332">
        <v>96543</v>
      </c>
      <c r="G28" s="128" t="s">
        <v>84</v>
      </c>
      <c r="H28" s="333" t="s">
        <v>41</v>
      </c>
      <c r="I28" s="334">
        <v>122</v>
      </c>
      <c r="J28" s="334">
        <v>19.82</v>
      </c>
      <c r="K28" s="334">
        <v>24.27</v>
      </c>
      <c r="L28" s="334">
        <v>2960.96</v>
      </c>
      <c r="M28" s="319">
        <v>19.82</v>
      </c>
      <c r="N28" s="106"/>
      <c r="O28" s="106"/>
      <c r="P28" s="158"/>
    </row>
    <row r="29" spans="1:16" s="47" customFormat="1" ht="27.6">
      <c r="A29" s="48"/>
      <c r="B29" s="64"/>
      <c r="C29" s="64"/>
      <c r="D29" s="331" t="s">
        <v>508</v>
      </c>
      <c r="E29" s="331" t="s">
        <v>35</v>
      </c>
      <c r="F29" s="332">
        <v>96545</v>
      </c>
      <c r="G29" s="128" t="s">
        <v>85</v>
      </c>
      <c r="H29" s="333" t="s">
        <v>41</v>
      </c>
      <c r="I29" s="334">
        <v>276</v>
      </c>
      <c r="J29" s="334">
        <v>15.43</v>
      </c>
      <c r="K29" s="334">
        <v>18.899999999999999</v>
      </c>
      <c r="L29" s="334">
        <v>5216.3999999999996</v>
      </c>
      <c r="M29" s="319">
        <v>15.43</v>
      </c>
      <c r="N29" s="106"/>
      <c r="O29" s="106"/>
      <c r="P29" s="158"/>
    </row>
    <row r="30" spans="1:16" s="47" customFormat="1" ht="41.4">
      <c r="A30" s="48"/>
      <c r="B30" s="64"/>
      <c r="C30" s="64"/>
      <c r="D30" s="331" t="s">
        <v>509</v>
      </c>
      <c r="E30" s="331" t="s">
        <v>35</v>
      </c>
      <c r="F30" s="332">
        <v>96555</v>
      </c>
      <c r="G30" s="128" t="s">
        <v>86</v>
      </c>
      <c r="H30" s="333" t="s">
        <v>40</v>
      </c>
      <c r="I30" s="334">
        <v>5.95</v>
      </c>
      <c r="J30" s="334">
        <v>849.11</v>
      </c>
      <c r="K30" s="334">
        <v>1039.9100000000001</v>
      </c>
      <c r="L30" s="334">
        <v>7736.93</v>
      </c>
      <c r="M30" s="319">
        <v>849.11</v>
      </c>
      <c r="N30" s="106"/>
      <c r="O30" s="106"/>
      <c r="P30" s="158"/>
    </row>
    <row r="31" spans="1:16" s="47" customFormat="1" ht="27.6">
      <c r="A31" s="48"/>
      <c r="B31" s="64"/>
      <c r="C31" s="64"/>
      <c r="D31" s="331" t="s">
        <v>510</v>
      </c>
      <c r="E31" s="331" t="s">
        <v>614</v>
      </c>
      <c r="F31" s="332">
        <v>7</v>
      </c>
      <c r="G31" s="128" t="s">
        <v>361</v>
      </c>
      <c r="H31" s="333" t="s">
        <v>42</v>
      </c>
      <c r="I31" s="334">
        <v>58</v>
      </c>
      <c r="J31" s="334">
        <v>193.48</v>
      </c>
      <c r="K31" s="334">
        <v>236.95</v>
      </c>
      <c r="L31" s="334">
        <v>13743.12</v>
      </c>
      <c r="M31" s="319">
        <v>193.48</v>
      </c>
      <c r="N31" s="106"/>
      <c r="O31" s="106"/>
      <c r="P31" s="158"/>
    </row>
    <row r="32" spans="1:16" s="63" customFormat="1">
      <c r="A32" s="48"/>
      <c r="B32" s="64"/>
      <c r="C32" s="64"/>
      <c r="D32" s="335">
        <v>4</v>
      </c>
      <c r="E32" s="335"/>
      <c r="F32" s="336"/>
      <c r="G32" s="186" t="s">
        <v>208</v>
      </c>
      <c r="H32" s="328"/>
      <c r="I32" s="329"/>
      <c r="J32" s="329"/>
      <c r="K32" s="330"/>
      <c r="L32" s="330">
        <v>104394.55</v>
      </c>
      <c r="M32" s="319">
        <v>0</v>
      </c>
      <c r="N32" s="159"/>
      <c r="O32" s="159"/>
      <c r="P32" s="158"/>
    </row>
    <row r="33" spans="1:16" s="47" customFormat="1" ht="41.4">
      <c r="A33" s="48"/>
      <c r="B33" s="64"/>
      <c r="C33" s="64"/>
      <c r="D33" s="331" t="s">
        <v>511</v>
      </c>
      <c r="E33" s="331" t="s">
        <v>35</v>
      </c>
      <c r="F33" s="332">
        <v>103325</v>
      </c>
      <c r="G33" s="128" t="s">
        <v>101</v>
      </c>
      <c r="H33" s="333" t="s">
        <v>39</v>
      </c>
      <c r="I33" s="334">
        <v>79</v>
      </c>
      <c r="J33" s="334">
        <v>86.55</v>
      </c>
      <c r="K33" s="334">
        <v>106</v>
      </c>
      <c r="L33" s="334">
        <v>8374</v>
      </c>
      <c r="M33" s="319">
        <v>86.55</v>
      </c>
      <c r="N33" s="106"/>
      <c r="O33" s="106"/>
      <c r="P33" s="158"/>
    </row>
    <row r="34" spans="1:16" s="47" customFormat="1" ht="55.2">
      <c r="A34" s="48"/>
      <c r="B34" s="64"/>
      <c r="C34" s="64"/>
      <c r="D34" s="331" t="s">
        <v>512</v>
      </c>
      <c r="E34" s="331" t="s">
        <v>35</v>
      </c>
      <c r="F34" s="332">
        <v>102363</v>
      </c>
      <c r="G34" s="128" t="s">
        <v>97</v>
      </c>
      <c r="H34" s="333" t="s">
        <v>39</v>
      </c>
      <c r="I34" s="334">
        <v>438.45</v>
      </c>
      <c r="J34" s="334">
        <v>178.82</v>
      </c>
      <c r="K34" s="334">
        <v>219</v>
      </c>
      <c r="L34" s="334">
        <v>96020.549999999988</v>
      </c>
      <c r="M34" s="319">
        <v>178.82</v>
      </c>
      <c r="N34" s="106"/>
      <c r="O34" s="106"/>
      <c r="P34" s="158"/>
    </row>
    <row r="35" spans="1:16" s="63" customFormat="1">
      <c r="A35" s="48"/>
      <c r="B35" s="64"/>
      <c r="C35" s="64"/>
      <c r="D35" s="335">
        <v>5</v>
      </c>
      <c r="E35" s="335"/>
      <c r="F35" s="336"/>
      <c r="G35" s="186" t="s">
        <v>209</v>
      </c>
      <c r="H35" s="328"/>
      <c r="I35" s="329"/>
      <c r="J35" s="329"/>
      <c r="K35" s="330"/>
      <c r="L35" s="330">
        <v>9770.7199999999993</v>
      </c>
      <c r="M35" s="319">
        <v>0</v>
      </c>
      <c r="N35" s="159"/>
      <c r="O35" s="159"/>
      <c r="P35" s="158"/>
    </row>
    <row r="36" spans="1:16" s="47" customFormat="1" ht="30" customHeight="1">
      <c r="A36" s="48"/>
      <c r="B36" s="64"/>
      <c r="C36" s="64"/>
      <c r="D36" s="331" t="s">
        <v>513</v>
      </c>
      <c r="E36" s="331" t="s">
        <v>35</v>
      </c>
      <c r="F36" s="332">
        <v>87878</v>
      </c>
      <c r="G36" s="128" t="s">
        <v>322</v>
      </c>
      <c r="H36" s="333" t="s">
        <v>39</v>
      </c>
      <c r="I36" s="334">
        <v>158</v>
      </c>
      <c r="J36" s="334">
        <v>5.54</v>
      </c>
      <c r="K36" s="334">
        <v>6.78</v>
      </c>
      <c r="L36" s="334">
        <v>1071.24</v>
      </c>
      <c r="M36" s="319">
        <v>5.54</v>
      </c>
      <c r="N36" s="106"/>
      <c r="O36" s="106"/>
      <c r="P36" s="158"/>
    </row>
    <row r="37" spans="1:16" s="47" customFormat="1" ht="49.2" customHeight="1">
      <c r="A37" s="48"/>
      <c r="B37" s="64"/>
      <c r="C37" s="64"/>
      <c r="D37" s="331" t="s">
        <v>514</v>
      </c>
      <c r="E37" s="331" t="s">
        <v>35</v>
      </c>
      <c r="F37" s="332">
        <v>87530</v>
      </c>
      <c r="G37" s="128" t="s">
        <v>68</v>
      </c>
      <c r="H37" s="333" t="s">
        <v>39</v>
      </c>
      <c r="I37" s="334">
        <v>158</v>
      </c>
      <c r="J37" s="334">
        <v>44.96</v>
      </c>
      <c r="K37" s="334">
        <v>55.06</v>
      </c>
      <c r="L37" s="334">
        <v>8699.48</v>
      </c>
      <c r="M37" s="319">
        <v>44.96</v>
      </c>
      <c r="N37" s="106"/>
      <c r="O37" s="106"/>
      <c r="P37" s="158"/>
    </row>
    <row r="38" spans="1:16" s="63" customFormat="1">
      <c r="A38" s="48"/>
      <c r="B38" s="64"/>
      <c r="C38" s="64"/>
      <c r="D38" s="335">
        <v>6</v>
      </c>
      <c r="E38" s="335"/>
      <c r="F38" s="336"/>
      <c r="G38" s="186" t="s">
        <v>210</v>
      </c>
      <c r="H38" s="328"/>
      <c r="I38" s="329"/>
      <c r="J38" s="329"/>
      <c r="K38" s="330"/>
      <c r="L38" s="330">
        <v>31677.75</v>
      </c>
      <c r="M38" s="319">
        <v>0</v>
      </c>
      <c r="N38" s="159"/>
      <c r="O38" s="159"/>
      <c r="P38" s="158"/>
    </row>
    <row r="39" spans="1:16" s="47" customFormat="1" ht="27.6">
      <c r="A39" s="48"/>
      <c r="B39" s="64"/>
      <c r="C39" s="64"/>
      <c r="D39" s="331" t="s">
        <v>515</v>
      </c>
      <c r="E39" s="331" t="s">
        <v>35</v>
      </c>
      <c r="F39" s="332">
        <v>104642</v>
      </c>
      <c r="G39" s="128" t="s">
        <v>182</v>
      </c>
      <c r="H39" s="333" t="s">
        <v>39</v>
      </c>
      <c r="I39" s="334">
        <v>158</v>
      </c>
      <c r="J39" s="334">
        <v>13.07</v>
      </c>
      <c r="K39" s="334">
        <v>16.010000000000002</v>
      </c>
      <c r="L39" s="334">
        <v>2529.6</v>
      </c>
      <c r="M39" s="319">
        <v>13.07</v>
      </c>
      <c r="N39" s="106"/>
      <c r="O39" s="106"/>
      <c r="P39" s="158"/>
    </row>
    <row r="40" spans="1:16" s="47" customFormat="1" ht="41.4">
      <c r="A40" s="48"/>
      <c r="B40" s="64"/>
      <c r="C40" s="64"/>
      <c r="D40" s="331" t="s">
        <v>516</v>
      </c>
      <c r="E40" s="331" t="s">
        <v>35</v>
      </c>
      <c r="F40" s="332">
        <v>100750</v>
      </c>
      <c r="G40" s="128" t="s">
        <v>94</v>
      </c>
      <c r="H40" s="333" t="s">
        <v>39</v>
      </c>
      <c r="I40" s="334">
        <v>876.9</v>
      </c>
      <c r="J40" s="334">
        <v>27.14</v>
      </c>
      <c r="K40" s="334">
        <v>33.24</v>
      </c>
      <c r="L40" s="334">
        <v>29148.149999999998</v>
      </c>
      <c r="M40" s="319">
        <v>27.14</v>
      </c>
      <c r="N40" s="106"/>
      <c r="O40" s="106"/>
      <c r="P40" s="158"/>
    </row>
    <row r="41" spans="1:16" s="63" customFormat="1">
      <c r="A41" s="48"/>
      <c r="B41" s="64"/>
      <c r="C41" s="64"/>
      <c r="D41" s="335">
        <v>7</v>
      </c>
      <c r="E41" s="335"/>
      <c r="F41" s="336"/>
      <c r="G41" s="186" t="s">
        <v>325</v>
      </c>
      <c r="H41" s="328"/>
      <c r="I41" s="329"/>
      <c r="J41" s="329"/>
      <c r="K41" s="330"/>
      <c r="L41" s="330">
        <v>843.6</v>
      </c>
      <c r="M41" s="319">
        <v>0</v>
      </c>
      <c r="N41" s="159"/>
      <c r="O41" s="159"/>
      <c r="P41" s="158"/>
    </row>
    <row r="42" spans="1:16" s="47" customFormat="1" ht="55.2">
      <c r="A42" s="48"/>
      <c r="B42" s="64"/>
      <c r="C42" s="64"/>
      <c r="D42" s="331" t="s">
        <v>517</v>
      </c>
      <c r="E42" s="331" t="s">
        <v>614</v>
      </c>
      <c r="F42" s="332">
        <v>5</v>
      </c>
      <c r="G42" s="128" t="s">
        <v>483</v>
      </c>
      <c r="H42" s="333" t="s">
        <v>128</v>
      </c>
      <c r="I42" s="334">
        <v>1</v>
      </c>
      <c r="J42" s="334">
        <v>688.82</v>
      </c>
      <c r="K42" s="334">
        <v>843.6</v>
      </c>
      <c r="L42" s="334">
        <v>843.6</v>
      </c>
      <c r="M42" s="319">
        <v>688.82</v>
      </c>
      <c r="N42" s="106"/>
      <c r="O42" s="106"/>
      <c r="P42" s="158"/>
    </row>
    <row r="43" spans="1:16" s="63" customFormat="1" ht="15" customHeight="1">
      <c r="A43" s="48"/>
      <c r="B43" s="64"/>
      <c r="C43" s="64"/>
      <c r="D43" s="326" t="s">
        <v>303</v>
      </c>
      <c r="E43" s="326"/>
      <c r="F43" s="327"/>
      <c r="G43" s="351" t="s">
        <v>323</v>
      </c>
      <c r="H43" s="352"/>
      <c r="I43" s="352"/>
      <c r="J43" s="352"/>
      <c r="K43" s="352"/>
      <c r="L43" s="358">
        <v>212823.72</v>
      </c>
      <c r="M43" s="347">
        <v>0</v>
      </c>
      <c r="N43" s="159"/>
      <c r="O43" s="159"/>
      <c r="P43" s="158"/>
    </row>
    <row r="44" spans="1:16" s="63" customFormat="1">
      <c r="A44" s="48"/>
      <c r="B44" s="64"/>
      <c r="C44" s="64"/>
      <c r="D44" s="335">
        <v>8</v>
      </c>
      <c r="E44" s="335"/>
      <c r="F44" s="336"/>
      <c r="G44" s="186" t="s">
        <v>316</v>
      </c>
      <c r="H44" s="328"/>
      <c r="I44" s="329"/>
      <c r="J44" s="329"/>
      <c r="K44" s="330"/>
      <c r="L44" s="330">
        <v>5045.2700000000004</v>
      </c>
      <c r="M44" s="319">
        <v>0</v>
      </c>
      <c r="N44" s="159"/>
      <c r="O44" s="159"/>
      <c r="P44" s="158"/>
    </row>
    <row r="45" spans="1:16" s="47" customFormat="1">
      <c r="A45" s="48"/>
      <c r="B45" s="64"/>
      <c r="C45" s="64"/>
      <c r="D45" s="331" t="s">
        <v>518</v>
      </c>
      <c r="E45" s="331" t="s">
        <v>35</v>
      </c>
      <c r="F45" s="332">
        <v>97082</v>
      </c>
      <c r="G45" s="128" t="s">
        <v>318</v>
      </c>
      <c r="H45" s="333" t="s">
        <v>40</v>
      </c>
      <c r="I45" s="334">
        <v>10.5</v>
      </c>
      <c r="J45" s="334">
        <v>69.23</v>
      </c>
      <c r="K45" s="334">
        <v>84.79</v>
      </c>
      <c r="L45" s="334">
        <v>890.31000000000006</v>
      </c>
      <c r="M45" s="319">
        <v>69.23</v>
      </c>
      <c r="N45" s="106"/>
      <c r="O45" s="106"/>
      <c r="P45" s="158"/>
    </row>
    <row r="46" spans="1:16" s="47" customFormat="1" ht="27.6">
      <c r="A46" s="48"/>
      <c r="B46" s="64"/>
      <c r="C46" s="64"/>
      <c r="D46" s="331" t="s">
        <v>519</v>
      </c>
      <c r="E46" s="331" t="s">
        <v>35</v>
      </c>
      <c r="F46" s="332">
        <v>97084</v>
      </c>
      <c r="G46" s="128" t="s">
        <v>319</v>
      </c>
      <c r="H46" s="333" t="s">
        <v>39</v>
      </c>
      <c r="I46" s="334">
        <v>30</v>
      </c>
      <c r="J46" s="334">
        <v>0.77</v>
      </c>
      <c r="K46" s="334">
        <v>0.94</v>
      </c>
      <c r="L46" s="334">
        <v>28.2</v>
      </c>
      <c r="M46" s="319">
        <v>0.77</v>
      </c>
      <c r="N46" s="106"/>
      <c r="O46" s="106"/>
      <c r="P46" s="158"/>
    </row>
    <row r="47" spans="1:16" s="47" customFormat="1" ht="27.6">
      <c r="A47" s="48"/>
      <c r="B47" s="64"/>
      <c r="C47" s="64"/>
      <c r="D47" s="331" t="s">
        <v>520</v>
      </c>
      <c r="E47" s="331" t="s">
        <v>35</v>
      </c>
      <c r="F47" s="332">
        <v>95241</v>
      </c>
      <c r="G47" s="128" t="s">
        <v>81</v>
      </c>
      <c r="H47" s="333" t="s">
        <v>39</v>
      </c>
      <c r="I47" s="334">
        <v>18</v>
      </c>
      <c r="J47" s="334">
        <v>42.37</v>
      </c>
      <c r="K47" s="334">
        <v>51.89</v>
      </c>
      <c r="L47" s="334">
        <v>934.04</v>
      </c>
      <c r="M47" s="319">
        <v>42.37</v>
      </c>
      <c r="N47" s="106"/>
      <c r="O47" s="106"/>
      <c r="P47" s="158"/>
    </row>
    <row r="48" spans="1:16" s="47" customFormat="1" ht="24" customHeight="1">
      <c r="A48" s="48"/>
      <c r="B48" s="64"/>
      <c r="C48" s="64"/>
      <c r="D48" s="331" t="s">
        <v>521</v>
      </c>
      <c r="E48" s="331" t="s">
        <v>35</v>
      </c>
      <c r="F48" s="332">
        <v>89470</v>
      </c>
      <c r="G48" s="128" t="s">
        <v>320</v>
      </c>
      <c r="H48" s="333" t="s">
        <v>39</v>
      </c>
      <c r="I48" s="334">
        <v>24</v>
      </c>
      <c r="J48" s="334">
        <v>108.62</v>
      </c>
      <c r="K48" s="334">
        <v>133.03</v>
      </c>
      <c r="L48" s="334">
        <v>3192.72</v>
      </c>
      <c r="M48" s="319">
        <v>108.62</v>
      </c>
      <c r="N48" s="106"/>
      <c r="O48" s="106"/>
      <c r="P48" s="158"/>
    </row>
    <row r="49" spans="1:16" s="63" customFormat="1">
      <c r="A49" s="48"/>
      <c r="B49" s="64"/>
      <c r="C49" s="64"/>
      <c r="D49" s="335">
        <v>9</v>
      </c>
      <c r="E49" s="335"/>
      <c r="F49" s="336"/>
      <c r="G49" s="186" t="s">
        <v>207</v>
      </c>
      <c r="H49" s="328"/>
      <c r="I49" s="329"/>
      <c r="J49" s="329"/>
      <c r="K49" s="330"/>
      <c r="L49" s="330">
        <v>203327.11</v>
      </c>
      <c r="M49" s="319">
        <v>0</v>
      </c>
      <c r="N49" s="159"/>
      <c r="O49" s="159"/>
      <c r="P49" s="158"/>
    </row>
    <row r="50" spans="1:16" s="47" customFormat="1" ht="27.6">
      <c r="A50" s="48"/>
      <c r="B50" s="64"/>
      <c r="C50" s="64"/>
      <c r="D50" s="331" t="s">
        <v>522</v>
      </c>
      <c r="E50" s="331" t="s">
        <v>35</v>
      </c>
      <c r="F50" s="332">
        <v>100576</v>
      </c>
      <c r="G50" s="128" t="s">
        <v>92</v>
      </c>
      <c r="H50" s="333" t="s">
        <v>39</v>
      </c>
      <c r="I50" s="334">
        <v>221</v>
      </c>
      <c r="J50" s="334">
        <v>2.86</v>
      </c>
      <c r="K50" s="334">
        <v>3.5</v>
      </c>
      <c r="L50" s="334">
        <v>773.52</v>
      </c>
      <c r="M50" s="319">
        <v>2.86</v>
      </c>
      <c r="N50" s="106"/>
      <c r="O50" s="106"/>
      <c r="P50" s="158"/>
    </row>
    <row r="51" spans="1:16" s="47" customFormat="1" ht="27.6">
      <c r="A51" s="48"/>
      <c r="B51" s="64"/>
      <c r="C51" s="64"/>
      <c r="D51" s="331" t="s">
        <v>523</v>
      </c>
      <c r="E51" s="331" t="s">
        <v>35</v>
      </c>
      <c r="F51" s="332">
        <v>95241</v>
      </c>
      <c r="G51" s="128" t="s">
        <v>81</v>
      </c>
      <c r="H51" s="333" t="s">
        <v>39</v>
      </c>
      <c r="I51" s="334">
        <v>221</v>
      </c>
      <c r="J51" s="334">
        <v>42.37</v>
      </c>
      <c r="K51" s="334">
        <v>51.89</v>
      </c>
      <c r="L51" s="334">
        <v>11467.68</v>
      </c>
      <c r="M51" s="319">
        <v>42.37</v>
      </c>
      <c r="N51" s="106"/>
      <c r="O51" s="106"/>
      <c r="P51" s="158"/>
    </row>
    <row r="52" spans="1:16" s="47" customFormat="1" ht="41.4">
      <c r="A52" s="48"/>
      <c r="B52" s="64"/>
      <c r="C52" s="64"/>
      <c r="D52" s="331" t="s">
        <v>524</v>
      </c>
      <c r="E52" s="331" t="s">
        <v>35</v>
      </c>
      <c r="F52" s="332">
        <v>94994</v>
      </c>
      <c r="G52" s="128" t="s">
        <v>46</v>
      </c>
      <c r="H52" s="333" t="s">
        <v>39</v>
      </c>
      <c r="I52" s="334">
        <v>221</v>
      </c>
      <c r="J52" s="334">
        <v>100.25</v>
      </c>
      <c r="K52" s="334">
        <v>122.78</v>
      </c>
      <c r="L52" s="334">
        <v>27134.400000000001</v>
      </c>
      <c r="M52" s="319">
        <v>100.25</v>
      </c>
      <c r="N52" s="106"/>
      <c r="O52" s="106"/>
      <c r="P52" s="158"/>
    </row>
    <row r="53" spans="1:16" s="47" customFormat="1" ht="41.4">
      <c r="A53" s="48"/>
      <c r="B53" s="64"/>
      <c r="C53" s="64"/>
      <c r="D53" s="331" t="s">
        <v>525</v>
      </c>
      <c r="E53" s="331" t="s">
        <v>615</v>
      </c>
      <c r="F53" s="332" t="s">
        <v>490</v>
      </c>
      <c r="G53" s="128" t="s">
        <v>491</v>
      </c>
      <c r="H53" s="333" t="s">
        <v>127</v>
      </c>
      <c r="I53" s="334">
        <v>1</v>
      </c>
      <c r="J53" s="334">
        <v>133870.75</v>
      </c>
      <c r="K53" s="334">
        <v>163951.51</v>
      </c>
      <c r="L53" s="334">
        <v>163951.51</v>
      </c>
      <c r="M53" s="319">
        <v>133870.75</v>
      </c>
      <c r="N53" s="106"/>
      <c r="O53" s="106"/>
      <c r="P53" s="158"/>
    </row>
    <row r="54" spans="1:16" s="63" customFormat="1">
      <c r="A54" s="48"/>
      <c r="B54" s="64"/>
      <c r="C54" s="64"/>
      <c r="D54" s="335">
        <v>10</v>
      </c>
      <c r="E54" s="335"/>
      <c r="F54" s="336"/>
      <c r="G54" s="186" t="s">
        <v>325</v>
      </c>
      <c r="H54" s="328"/>
      <c r="I54" s="329"/>
      <c r="J54" s="329"/>
      <c r="K54" s="330"/>
      <c r="L54" s="330">
        <v>4451.34</v>
      </c>
      <c r="M54" s="319">
        <v>0</v>
      </c>
      <c r="N54" s="159"/>
      <c r="O54" s="159"/>
      <c r="P54" s="158"/>
    </row>
    <row r="55" spans="1:16" s="47" customFormat="1" ht="27.6">
      <c r="A55" s="48"/>
      <c r="B55" s="64"/>
      <c r="C55" s="64"/>
      <c r="D55" s="331" t="s">
        <v>526</v>
      </c>
      <c r="E55" s="331" t="s">
        <v>614</v>
      </c>
      <c r="F55" s="332">
        <v>6</v>
      </c>
      <c r="G55" s="128" t="s">
        <v>315</v>
      </c>
      <c r="H55" s="333" t="s">
        <v>128</v>
      </c>
      <c r="I55" s="334">
        <v>1</v>
      </c>
      <c r="J55" s="334">
        <v>3634.64</v>
      </c>
      <c r="K55" s="334">
        <v>4451.34</v>
      </c>
      <c r="L55" s="334">
        <v>4451.34</v>
      </c>
      <c r="M55" s="319">
        <v>3634.64</v>
      </c>
      <c r="N55" s="106"/>
      <c r="O55" s="106"/>
      <c r="P55" s="158"/>
    </row>
    <row r="56" spans="1:16" s="63" customFormat="1" ht="15" customHeight="1">
      <c r="A56" s="48"/>
      <c r="B56" s="64"/>
      <c r="C56" s="64"/>
      <c r="D56" s="326" t="s">
        <v>304</v>
      </c>
      <c r="E56" s="326"/>
      <c r="F56" s="327"/>
      <c r="G56" s="351" t="s">
        <v>324</v>
      </c>
      <c r="H56" s="352"/>
      <c r="I56" s="352"/>
      <c r="J56" s="352"/>
      <c r="K56" s="352"/>
      <c r="L56" s="358">
        <v>158501.23000000001</v>
      </c>
      <c r="M56" s="347">
        <v>0</v>
      </c>
      <c r="N56" s="159"/>
      <c r="O56" s="159"/>
      <c r="P56" s="158"/>
    </row>
    <row r="57" spans="1:16" s="63" customFormat="1">
      <c r="A57" s="48"/>
      <c r="B57" s="64"/>
      <c r="C57" s="64"/>
      <c r="D57" s="335">
        <v>11</v>
      </c>
      <c r="E57" s="335"/>
      <c r="F57" s="336"/>
      <c r="G57" s="186" t="s">
        <v>316</v>
      </c>
      <c r="H57" s="328"/>
      <c r="I57" s="329"/>
      <c r="J57" s="329"/>
      <c r="K57" s="330"/>
      <c r="L57" s="330">
        <v>4204.3999999999996</v>
      </c>
      <c r="M57" s="319">
        <v>0</v>
      </c>
      <c r="N57" s="159"/>
      <c r="O57" s="159"/>
      <c r="P57" s="158"/>
    </row>
    <row r="58" spans="1:16" s="47" customFormat="1">
      <c r="A58" s="48"/>
      <c r="B58" s="64"/>
      <c r="C58" s="64"/>
      <c r="D58" s="331" t="s">
        <v>527</v>
      </c>
      <c r="E58" s="331" t="s">
        <v>35</v>
      </c>
      <c r="F58" s="332">
        <v>97082</v>
      </c>
      <c r="G58" s="128" t="s">
        <v>318</v>
      </c>
      <c r="H58" s="333" t="s">
        <v>40</v>
      </c>
      <c r="I58" s="334">
        <v>8.75</v>
      </c>
      <c r="J58" s="334">
        <v>69.23</v>
      </c>
      <c r="K58" s="334">
        <v>84.79</v>
      </c>
      <c r="L58" s="334">
        <v>741.92000000000007</v>
      </c>
      <c r="M58" s="319">
        <v>69.23</v>
      </c>
      <c r="N58" s="106"/>
      <c r="O58" s="106"/>
      <c r="P58" s="158"/>
    </row>
    <row r="59" spans="1:16" s="47" customFormat="1" ht="27.6">
      <c r="A59" s="48"/>
      <c r="B59" s="64"/>
      <c r="C59" s="64"/>
      <c r="D59" s="331" t="s">
        <v>528</v>
      </c>
      <c r="E59" s="331" t="s">
        <v>35</v>
      </c>
      <c r="F59" s="332">
        <v>97084</v>
      </c>
      <c r="G59" s="128" t="s">
        <v>319</v>
      </c>
      <c r="H59" s="333" t="s">
        <v>39</v>
      </c>
      <c r="I59" s="334">
        <v>25</v>
      </c>
      <c r="J59" s="334">
        <v>0.77</v>
      </c>
      <c r="K59" s="334">
        <v>0.94</v>
      </c>
      <c r="L59" s="334">
        <v>23.52</v>
      </c>
      <c r="M59" s="319">
        <v>0.77</v>
      </c>
      <c r="N59" s="106"/>
      <c r="O59" s="106"/>
      <c r="P59" s="158"/>
    </row>
    <row r="60" spans="1:16" s="47" customFormat="1" ht="27.6">
      <c r="A60" s="48"/>
      <c r="B60" s="64"/>
      <c r="C60" s="64"/>
      <c r="D60" s="331" t="s">
        <v>529</v>
      </c>
      <c r="E60" s="331" t="s">
        <v>35</v>
      </c>
      <c r="F60" s="332">
        <v>95241</v>
      </c>
      <c r="G60" s="128" t="s">
        <v>81</v>
      </c>
      <c r="H60" s="333" t="s">
        <v>39</v>
      </c>
      <c r="I60" s="334">
        <v>15</v>
      </c>
      <c r="J60" s="334">
        <v>42.37</v>
      </c>
      <c r="K60" s="334">
        <v>51.89</v>
      </c>
      <c r="L60" s="334">
        <v>778.36</v>
      </c>
      <c r="M60" s="319">
        <v>42.37</v>
      </c>
      <c r="N60" s="106"/>
      <c r="O60" s="106"/>
      <c r="P60" s="158"/>
    </row>
    <row r="61" spans="1:16" s="47" customFormat="1" ht="27.6">
      <c r="A61" s="48"/>
      <c r="B61" s="64"/>
      <c r="C61" s="64"/>
      <c r="D61" s="331" t="s">
        <v>530</v>
      </c>
      <c r="E61" s="331" t="s">
        <v>35</v>
      </c>
      <c r="F61" s="332">
        <v>89470</v>
      </c>
      <c r="G61" s="128" t="s">
        <v>320</v>
      </c>
      <c r="H61" s="333" t="s">
        <v>39</v>
      </c>
      <c r="I61" s="334">
        <v>20</v>
      </c>
      <c r="J61" s="334">
        <v>108.62</v>
      </c>
      <c r="K61" s="334">
        <v>133.03</v>
      </c>
      <c r="L61" s="334">
        <v>2660.6</v>
      </c>
      <c r="M61" s="319">
        <v>108.62</v>
      </c>
      <c r="N61" s="106"/>
      <c r="O61" s="106"/>
      <c r="P61" s="158"/>
    </row>
    <row r="62" spans="1:16" s="63" customFormat="1">
      <c r="A62" s="48"/>
      <c r="B62" s="64"/>
      <c r="C62" s="64"/>
      <c r="D62" s="335">
        <v>12</v>
      </c>
      <c r="E62" s="335"/>
      <c r="F62" s="336"/>
      <c r="G62" s="186" t="s">
        <v>207</v>
      </c>
      <c r="H62" s="328"/>
      <c r="I62" s="329"/>
      <c r="J62" s="329"/>
      <c r="K62" s="330"/>
      <c r="L62" s="330">
        <v>90030.64</v>
      </c>
      <c r="M62" s="319">
        <v>0</v>
      </c>
      <c r="N62" s="159"/>
      <c r="O62" s="159"/>
      <c r="P62" s="158"/>
    </row>
    <row r="63" spans="1:16" s="47" customFormat="1" ht="27.6">
      <c r="A63" s="48"/>
      <c r="B63" s="64"/>
      <c r="C63" s="64"/>
      <c r="D63" s="331" t="s">
        <v>531</v>
      </c>
      <c r="E63" s="331" t="s">
        <v>35</v>
      </c>
      <c r="F63" s="332">
        <v>100576</v>
      </c>
      <c r="G63" s="128" t="s">
        <v>92</v>
      </c>
      <c r="H63" s="333" t="s">
        <v>39</v>
      </c>
      <c r="I63" s="334">
        <v>142.84</v>
      </c>
      <c r="J63" s="334">
        <v>2.86</v>
      </c>
      <c r="K63" s="334">
        <v>3.5</v>
      </c>
      <c r="L63" s="334">
        <v>499.96</v>
      </c>
      <c r="M63" s="319">
        <v>2.86</v>
      </c>
      <c r="N63" s="106"/>
      <c r="O63" s="106"/>
      <c r="P63" s="158"/>
    </row>
    <row r="64" spans="1:16" s="47" customFormat="1" ht="27.6">
      <c r="A64" s="48"/>
      <c r="B64" s="64"/>
      <c r="C64" s="64"/>
      <c r="D64" s="331" t="s">
        <v>532</v>
      </c>
      <c r="E64" s="331" t="s">
        <v>35</v>
      </c>
      <c r="F64" s="332">
        <v>95241</v>
      </c>
      <c r="G64" s="128" t="s">
        <v>81</v>
      </c>
      <c r="H64" s="333" t="s">
        <v>39</v>
      </c>
      <c r="I64" s="334">
        <v>142.84</v>
      </c>
      <c r="J64" s="334">
        <v>42.37</v>
      </c>
      <c r="K64" s="334">
        <v>51.89</v>
      </c>
      <c r="L64" s="334">
        <v>7411.96</v>
      </c>
      <c r="M64" s="319">
        <v>42.37</v>
      </c>
      <c r="N64" s="106"/>
      <c r="O64" s="106"/>
      <c r="P64" s="158"/>
    </row>
    <row r="65" spans="1:16" s="47" customFormat="1" ht="41.4">
      <c r="A65" s="48"/>
      <c r="B65" s="64"/>
      <c r="C65" s="64"/>
      <c r="D65" s="331" t="s">
        <v>533</v>
      </c>
      <c r="E65" s="331" t="s">
        <v>35</v>
      </c>
      <c r="F65" s="332">
        <v>87702</v>
      </c>
      <c r="G65" s="128" t="s">
        <v>69</v>
      </c>
      <c r="H65" s="333" t="s">
        <v>39</v>
      </c>
      <c r="I65" s="334">
        <v>142.84</v>
      </c>
      <c r="J65" s="334">
        <v>70.31</v>
      </c>
      <c r="K65" s="334">
        <v>86.11</v>
      </c>
      <c r="L65" s="334">
        <v>12299.96</v>
      </c>
      <c r="M65" s="319">
        <v>70.31</v>
      </c>
      <c r="N65" s="106"/>
      <c r="O65" s="106"/>
      <c r="P65" s="158"/>
    </row>
    <row r="66" spans="1:16" s="47" customFormat="1" ht="27.6">
      <c r="A66" s="48"/>
      <c r="B66" s="64"/>
      <c r="C66" s="64"/>
      <c r="D66" s="331" t="s">
        <v>534</v>
      </c>
      <c r="E66" s="331" t="s">
        <v>35</v>
      </c>
      <c r="F66" s="332">
        <v>101735</v>
      </c>
      <c r="G66" s="128" t="s">
        <v>96</v>
      </c>
      <c r="H66" s="333" t="s">
        <v>39</v>
      </c>
      <c r="I66" s="334">
        <v>142.84</v>
      </c>
      <c r="J66" s="334">
        <v>399.11</v>
      </c>
      <c r="K66" s="334">
        <v>488.79</v>
      </c>
      <c r="L66" s="334">
        <v>69818.759999999995</v>
      </c>
      <c r="M66" s="319">
        <v>399.11</v>
      </c>
      <c r="N66" s="106"/>
      <c r="O66" s="106"/>
      <c r="P66" s="158"/>
    </row>
    <row r="67" spans="1:16" s="63" customFormat="1">
      <c r="A67" s="48"/>
      <c r="B67" s="64"/>
      <c r="C67" s="64"/>
      <c r="D67" s="335">
        <v>13</v>
      </c>
      <c r="E67" s="335"/>
      <c r="F67" s="336"/>
      <c r="G67" s="186" t="s">
        <v>325</v>
      </c>
      <c r="H67" s="328"/>
      <c r="I67" s="329"/>
      <c r="J67" s="329"/>
      <c r="K67" s="330"/>
      <c r="L67" s="330">
        <v>64266.19</v>
      </c>
      <c r="M67" s="319">
        <v>0</v>
      </c>
      <c r="N67" s="159"/>
      <c r="O67" s="159"/>
      <c r="P67" s="158"/>
    </row>
    <row r="68" spans="1:16" s="47" customFormat="1" ht="41.4">
      <c r="A68" s="48"/>
      <c r="B68" s="64"/>
      <c r="C68" s="64"/>
      <c r="D68" s="331" t="s">
        <v>535</v>
      </c>
      <c r="E68" s="331" t="s">
        <v>615</v>
      </c>
      <c r="F68" s="332" t="s">
        <v>335</v>
      </c>
      <c r="G68" s="128" t="s">
        <v>391</v>
      </c>
      <c r="H68" s="333" t="s">
        <v>128</v>
      </c>
      <c r="I68" s="334">
        <v>2</v>
      </c>
      <c r="J68" s="334">
        <v>5847.54</v>
      </c>
      <c r="K68" s="334">
        <v>7161.48</v>
      </c>
      <c r="L68" s="334">
        <v>14322.96</v>
      </c>
      <c r="M68" s="319">
        <v>5847.54</v>
      </c>
      <c r="N68" s="106"/>
      <c r="O68" s="106"/>
      <c r="P68" s="158"/>
    </row>
    <row r="69" spans="1:16" s="47" customFormat="1" ht="41.4">
      <c r="A69" s="48"/>
      <c r="B69" s="64"/>
      <c r="C69" s="64"/>
      <c r="D69" s="331" t="s">
        <v>536</v>
      </c>
      <c r="E69" s="331" t="s">
        <v>615</v>
      </c>
      <c r="F69" s="332" t="s">
        <v>336</v>
      </c>
      <c r="G69" s="128" t="s">
        <v>392</v>
      </c>
      <c r="H69" s="333" t="s">
        <v>127</v>
      </c>
      <c r="I69" s="334">
        <v>1</v>
      </c>
      <c r="J69" s="334">
        <v>3694.19</v>
      </c>
      <c r="K69" s="334">
        <v>4524.2700000000004</v>
      </c>
      <c r="L69" s="334">
        <v>4524.2700000000004</v>
      </c>
      <c r="M69" s="319">
        <v>3694.19</v>
      </c>
      <c r="N69" s="106"/>
      <c r="O69" s="106"/>
      <c r="P69" s="158"/>
    </row>
    <row r="70" spans="1:16" s="47" customFormat="1" ht="55.2">
      <c r="A70" s="48"/>
      <c r="B70" s="64"/>
      <c r="C70" s="64"/>
      <c r="D70" s="331" t="s">
        <v>537</v>
      </c>
      <c r="E70" s="331" t="s">
        <v>615</v>
      </c>
      <c r="F70" s="332" t="s">
        <v>337</v>
      </c>
      <c r="G70" s="128" t="s">
        <v>394</v>
      </c>
      <c r="H70" s="333" t="s">
        <v>127</v>
      </c>
      <c r="I70" s="334">
        <v>1</v>
      </c>
      <c r="J70" s="334">
        <v>24621.24</v>
      </c>
      <c r="K70" s="334">
        <v>30153.63</v>
      </c>
      <c r="L70" s="334">
        <v>30153.63</v>
      </c>
      <c r="M70" s="319">
        <v>24621.24</v>
      </c>
      <c r="N70" s="106"/>
      <c r="O70" s="106"/>
      <c r="P70" s="158"/>
    </row>
    <row r="71" spans="1:16" s="47" customFormat="1" ht="41.4">
      <c r="A71" s="48"/>
      <c r="B71" s="64"/>
      <c r="C71" s="64"/>
      <c r="D71" s="331" t="s">
        <v>538</v>
      </c>
      <c r="E71" s="331" t="s">
        <v>615</v>
      </c>
      <c r="F71" s="332" t="s">
        <v>340</v>
      </c>
      <c r="G71" s="128" t="s">
        <v>398</v>
      </c>
      <c r="H71" s="333" t="s">
        <v>127</v>
      </c>
      <c r="I71" s="334">
        <v>1</v>
      </c>
      <c r="J71" s="334">
        <v>2769.89</v>
      </c>
      <c r="K71" s="334">
        <v>3392.28</v>
      </c>
      <c r="L71" s="334">
        <v>3392.28</v>
      </c>
      <c r="M71" s="319">
        <v>2769.89</v>
      </c>
      <c r="N71" s="106"/>
      <c r="O71" s="106"/>
      <c r="P71" s="158"/>
    </row>
    <row r="72" spans="1:16" s="47" customFormat="1" ht="41.4">
      <c r="A72" s="48"/>
      <c r="B72" s="64"/>
      <c r="C72" s="64"/>
      <c r="D72" s="331" t="s">
        <v>539</v>
      </c>
      <c r="E72" s="331" t="s">
        <v>615</v>
      </c>
      <c r="F72" s="332" t="s">
        <v>338</v>
      </c>
      <c r="G72" s="128" t="s">
        <v>396</v>
      </c>
      <c r="H72" s="333" t="s">
        <v>127</v>
      </c>
      <c r="I72" s="334">
        <v>6</v>
      </c>
      <c r="J72" s="334">
        <v>1461.89</v>
      </c>
      <c r="K72" s="334">
        <v>1790.38</v>
      </c>
      <c r="L72" s="334">
        <v>10742.28</v>
      </c>
      <c r="M72" s="319">
        <v>1461.89</v>
      </c>
      <c r="N72" s="106"/>
      <c r="O72" s="106"/>
      <c r="P72" s="158"/>
    </row>
    <row r="73" spans="1:16" s="47" customFormat="1" ht="41.4">
      <c r="A73" s="48"/>
      <c r="B73" s="64"/>
      <c r="C73" s="64"/>
      <c r="D73" s="331" t="s">
        <v>540</v>
      </c>
      <c r="E73" s="331" t="s">
        <v>615</v>
      </c>
      <c r="F73" s="332" t="s">
        <v>339</v>
      </c>
      <c r="G73" s="128" t="s">
        <v>397</v>
      </c>
      <c r="H73" s="333" t="s">
        <v>127</v>
      </c>
      <c r="I73" s="334">
        <v>1</v>
      </c>
      <c r="J73" s="334">
        <v>923.3</v>
      </c>
      <c r="K73" s="334">
        <v>1130.77</v>
      </c>
      <c r="L73" s="334">
        <v>1130.77</v>
      </c>
      <c r="M73" s="319">
        <v>923.3</v>
      </c>
      <c r="N73" s="106"/>
      <c r="O73" s="106"/>
      <c r="P73" s="158"/>
    </row>
    <row r="74" spans="1:16" s="63" customFormat="1" ht="15" customHeight="1">
      <c r="A74" s="48"/>
      <c r="B74" s="64"/>
      <c r="C74" s="64"/>
      <c r="D74" s="326" t="s">
        <v>306</v>
      </c>
      <c r="E74" s="326"/>
      <c r="F74" s="327"/>
      <c r="G74" s="351" t="s">
        <v>326</v>
      </c>
      <c r="H74" s="352"/>
      <c r="I74" s="352"/>
      <c r="J74" s="352"/>
      <c r="K74" s="352"/>
      <c r="L74" s="358">
        <v>157630.76</v>
      </c>
      <c r="M74" s="347">
        <v>0</v>
      </c>
      <c r="N74" s="159"/>
      <c r="O74" s="159"/>
      <c r="P74" s="158"/>
    </row>
    <row r="75" spans="1:16" s="63" customFormat="1">
      <c r="A75" s="48"/>
      <c r="B75" s="64"/>
      <c r="C75" s="64"/>
      <c r="D75" s="335">
        <v>14</v>
      </c>
      <c r="E75" s="335"/>
      <c r="F75" s="336"/>
      <c r="G75" s="186" t="s">
        <v>207</v>
      </c>
      <c r="H75" s="328"/>
      <c r="I75" s="329"/>
      <c r="J75" s="329"/>
      <c r="K75" s="330"/>
      <c r="L75" s="330">
        <v>109310.88</v>
      </c>
      <c r="M75" s="319">
        <v>0</v>
      </c>
      <c r="N75" s="159"/>
      <c r="O75" s="159"/>
      <c r="P75" s="158"/>
    </row>
    <row r="76" spans="1:16" s="47" customFormat="1" ht="27.6">
      <c r="A76" s="48"/>
      <c r="B76" s="64"/>
      <c r="C76" s="64"/>
      <c r="D76" s="331" t="s">
        <v>541</v>
      </c>
      <c r="E76" s="331" t="s">
        <v>35</v>
      </c>
      <c r="F76" s="332">
        <v>100576</v>
      </c>
      <c r="G76" s="128" t="s">
        <v>92</v>
      </c>
      <c r="H76" s="333" t="s">
        <v>39</v>
      </c>
      <c r="I76" s="334">
        <v>613.52</v>
      </c>
      <c r="J76" s="334">
        <v>2.86</v>
      </c>
      <c r="K76" s="334">
        <v>3.5</v>
      </c>
      <c r="L76" s="334">
        <v>2147.3200000000002</v>
      </c>
      <c r="M76" s="319">
        <v>2.86</v>
      </c>
      <c r="N76" s="106"/>
      <c r="O76" s="106"/>
      <c r="P76" s="158"/>
    </row>
    <row r="77" spans="1:16" s="47" customFormat="1" ht="27.6">
      <c r="A77" s="48"/>
      <c r="B77" s="64"/>
      <c r="C77" s="64"/>
      <c r="D77" s="331" t="s">
        <v>542</v>
      </c>
      <c r="E77" s="331" t="s">
        <v>35</v>
      </c>
      <c r="F77" s="332">
        <v>95241</v>
      </c>
      <c r="G77" s="128" t="s">
        <v>81</v>
      </c>
      <c r="H77" s="333" t="s">
        <v>39</v>
      </c>
      <c r="I77" s="334">
        <v>613.52</v>
      </c>
      <c r="J77" s="334">
        <v>42.37</v>
      </c>
      <c r="K77" s="334">
        <v>51.89</v>
      </c>
      <c r="L77" s="334">
        <v>31835.56</v>
      </c>
      <c r="M77" s="319">
        <v>42.37</v>
      </c>
      <c r="N77" s="106"/>
      <c r="O77" s="106"/>
      <c r="P77" s="158"/>
    </row>
    <row r="78" spans="1:16" s="47" customFormat="1" ht="41.4">
      <c r="A78" s="48"/>
      <c r="B78" s="64"/>
      <c r="C78" s="64"/>
      <c r="D78" s="331" t="s">
        <v>543</v>
      </c>
      <c r="E78" s="331" t="s">
        <v>35</v>
      </c>
      <c r="F78" s="332">
        <v>94994</v>
      </c>
      <c r="G78" s="128" t="s">
        <v>46</v>
      </c>
      <c r="H78" s="333" t="s">
        <v>39</v>
      </c>
      <c r="I78" s="334">
        <v>613.52</v>
      </c>
      <c r="J78" s="334">
        <v>100.25</v>
      </c>
      <c r="K78" s="334">
        <v>122.78</v>
      </c>
      <c r="L78" s="334">
        <v>75328</v>
      </c>
      <c r="M78" s="319">
        <v>100.25</v>
      </c>
      <c r="N78" s="106"/>
      <c r="O78" s="106"/>
      <c r="P78" s="158"/>
    </row>
    <row r="79" spans="1:16" s="63" customFormat="1">
      <c r="A79" s="48"/>
      <c r="B79" s="64"/>
      <c r="C79" s="64"/>
      <c r="D79" s="335">
        <v>15</v>
      </c>
      <c r="E79" s="335"/>
      <c r="F79" s="336"/>
      <c r="G79" s="186" t="s">
        <v>210</v>
      </c>
      <c r="H79" s="328"/>
      <c r="I79" s="329"/>
      <c r="J79" s="329">
        <v>0</v>
      </c>
      <c r="K79" s="330">
        <v>0</v>
      </c>
      <c r="L79" s="330">
        <v>48319.88</v>
      </c>
      <c r="M79" s="319">
        <v>0</v>
      </c>
      <c r="N79" s="159"/>
      <c r="O79" s="159"/>
      <c r="P79" s="158"/>
    </row>
    <row r="80" spans="1:16" s="47" customFormat="1" ht="28.5" customHeight="1">
      <c r="A80" s="48"/>
      <c r="B80" s="64"/>
      <c r="C80" s="64"/>
      <c r="D80" s="331" t="s">
        <v>544</v>
      </c>
      <c r="E80" s="331" t="s">
        <v>35</v>
      </c>
      <c r="F80" s="332">
        <v>102494</v>
      </c>
      <c r="G80" s="128" t="s">
        <v>98</v>
      </c>
      <c r="H80" s="333" t="s">
        <v>39</v>
      </c>
      <c r="I80" s="334">
        <v>613.52</v>
      </c>
      <c r="J80" s="334">
        <v>60.26</v>
      </c>
      <c r="K80" s="334">
        <v>73.8</v>
      </c>
      <c r="L80" s="334">
        <v>45277.760000000002</v>
      </c>
      <c r="M80" s="319">
        <v>60.26</v>
      </c>
      <c r="N80" s="106"/>
      <c r="O80" s="106"/>
      <c r="P80" s="158"/>
    </row>
    <row r="81" spans="1:16" s="47" customFormat="1" ht="30.75" customHeight="1">
      <c r="A81" s="48"/>
      <c r="B81" s="64"/>
      <c r="C81" s="64"/>
      <c r="D81" s="331" t="s">
        <v>545</v>
      </c>
      <c r="E81" s="331" t="s">
        <v>35</v>
      </c>
      <c r="F81" s="332">
        <v>102506</v>
      </c>
      <c r="G81" s="128" t="s">
        <v>385</v>
      </c>
      <c r="H81" s="333" t="s">
        <v>42</v>
      </c>
      <c r="I81" s="334">
        <v>204.72</v>
      </c>
      <c r="J81" s="334">
        <v>12.13</v>
      </c>
      <c r="K81" s="334">
        <v>14.86</v>
      </c>
      <c r="L81" s="334">
        <v>3042.12</v>
      </c>
      <c r="M81" s="319">
        <v>12.13</v>
      </c>
      <c r="N81" s="106"/>
      <c r="O81" s="106"/>
      <c r="P81" s="158"/>
    </row>
    <row r="82" spans="1:16" s="63" customFormat="1" ht="15" customHeight="1">
      <c r="A82" s="48"/>
      <c r="B82" s="64"/>
      <c r="C82" s="64"/>
      <c r="D82" s="326" t="s">
        <v>305</v>
      </c>
      <c r="E82" s="326"/>
      <c r="F82" s="327"/>
      <c r="G82" s="351" t="s">
        <v>327</v>
      </c>
      <c r="H82" s="352"/>
      <c r="I82" s="352"/>
      <c r="J82" s="352"/>
      <c r="K82" s="352"/>
      <c r="L82" s="358">
        <v>46124.22</v>
      </c>
      <c r="M82" s="347">
        <v>0</v>
      </c>
      <c r="N82" s="159"/>
      <c r="O82" s="159"/>
      <c r="P82" s="158"/>
    </row>
    <row r="83" spans="1:16" s="63" customFormat="1">
      <c r="A83" s="48"/>
      <c r="B83" s="64"/>
      <c r="C83" s="64"/>
      <c r="D83" s="335">
        <v>16</v>
      </c>
      <c r="E83" s="335"/>
      <c r="F83" s="336"/>
      <c r="G83" s="186" t="s">
        <v>207</v>
      </c>
      <c r="H83" s="328"/>
      <c r="I83" s="329"/>
      <c r="J83" s="329"/>
      <c r="K83" s="330"/>
      <c r="L83" s="330">
        <v>46124.22</v>
      </c>
      <c r="M83" s="319">
        <v>0</v>
      </c>
      <c r="N83" s="159"/>
      <c r="O83" s="159"/>
      <c r="P83" s="158"/>
    </row>
    <row r="84" spans="1:16" s="47" customFormat="1" ht="27.6">
      <c r="A84" s="48"/>
      <c r="B84" s="64"/>
      <c r="C84" s="64"/>
      <c r="D84" s="331" t="s">
        <v>546</v>
      </c>
      <c r="E84" s="331" t="s">
        <v>35</v>
      </c>
      <c r="F84" s="332">
        <v>100576</v>
      </c>
      <c r="G84" s="128" t="s">
        <v>92</v>
      </c>
      <c r="H84" s="333" t="s">
        <v>39</v>
      </c>
      <c r="I84" s="334">
        <v>214.22</v>
      </c>
      <c r="J84" s="334">
        <v>2.86</v>
      </c>
      <c r="K84" s="334">
        <v>3.5</v>
      </c>
      <c r="L84" s="334">
        <v>749.79</v>
      </c>
      <c r="M84" s="319">
        <v>2.86</v>
      </c>
      <c r="N84" s="106"/>
      <c r="O84" s="106"/>
      <c r="P84" s="158"/>
    </row>
    <row r="85" spans="1:16" s="47" customFormat="1" ht="27.6">
      <c r="A85" s="48"/>
      <c r="B85" s="64"/>
      <c r="C85" s="64"/>
      <c r="D85" s="331" t="s">
        <v>547</v>
      </c>
      <c r="E85" s="331" t="s">
        <v>35</v>
      </c>
      <c r="F85" s="332">
        <v>95241</v>
      </c>
      <c r="G85" s="128" t="s">
        <v>81</v>
      </c>
      <c r="H85" s="333" t="s">
        <v>39</v>
      </c>
      <c r="I85" s="334">
        <v>214.22</v>
      </c>
      <c r="J85" s="334">
        <v>42.37</v>
      </c>
      <c r="K85" s="334">
        <v>51.89</v>
      </c>
      <c r="L85" s="334">
        <v>11115.880000000001</v>
      </c>
      <c r="M85" s="319">
        <v>42.37</v>
      </c>
      <c r="N85" s="106"/>
      <c r="O85" s="106"/>
      <c r="P85" s="158"/>
    </row>
    <row r="86" spans="1:16" s="47" customFormat="1" ht="41.4">
      <c r="A86" s="48"/>
      <c r="B86" s="64"/>
      <c r="C86" s="64"/>
      <c r="D86" s="331" t="s">
        <v>548</v>
      </c>
      <c r="E86" s="331" t="s">
        <v>614</v>
      </c>
      <c r="F86" s="332">
        <v>8</v>
      </c>
      <c r="G86" s="128" t="s">
        <v>368</v>
      </c>
      <c r="H86" s="333" t="s">
        <v>39</v>
      </c>
      <c r="I86" s="334">
        <v>214.22</v>
      </c>
      <c r="J86" s="334">
        <v>57.86</v>
      </c>
      <c r="K86" s="334">
        <v>70.86</v>
      </c>
      <c r="L86" s="334">
        <v>15179.619999999999</v>
      </c>
      <c r="M86" s="319">
        <v>57.86</v>
      </c>
      <c r="N86" s="106"/>
      <c r="O86" s="106"/>
      <c r="P86" s="158"/>
    </row>
    <row r="87" spans="1:16" s="47" customFormat="1" ht="55.2">
      <c r="A87" s="48"/>
      <c r="B87" s="64"/>
      <c r="C87" s="64"/>
      <c r="D87" s="331" t="s">
        <v>549</v>
      </c>
      <c r="E87" s="331" t="s">
        <v>35</v>
      </c>
      <c r="F87" s="332">
        <v>94279</v>
      </c>
      <c r="G87" s="128" t="s">
        <v>78</v>
      </c>
      <c r="H87" s="333" t="s">
        <v>42</v>
      </c>
      <c r="I87" s="334">
        <v>167.3</v>
      </c>
      <c r="J87" s="334">
        <v>52.59</v>
      </c>
      <c r="K87" s="334">
        <v>64.41</v>
      </c>
      <c r="L87" s="334">
        <v>10775.8</v>
      </c>
      <c r="M87" s="319">
        <v>52.59</v>
      </c>
      <c r="N87" s="106"/>
      <c r="O87" s="106"/>
      <c r="P87" s="158"/>
    </row>
    <row r="88" spans="1:16" s="47" customFormat="1" ht="27.6">
      <c r="A88" s="48"/>
      <c r="B88" s="64"/>
      <c r="C88" s="64"/>
      <c r="D88" s="331" t="s">
        <v>550</v>
      </c>
      <c r="E88" s="331" t="s">
        <v>35</v>
      </c>
      <c r="F88" s="332">
        <v>103946</v>
      </c>
      <c r="G88" s="128" t="s">
        <v>102</v>
      </c>
      <c r="H88" s="333" t="s">
        <v>39</v>
      </c>
      <c r="I88" s="334">
        <v>291.85000000000002</v>
      </c>
      <c r="J88" s="334">
        <v>23.23</v>
      </c>
      <c r="K88" s="334">
        <v>28.45</v>
      </c>
      <c r="L88" s="334">
        <v>8303.130000000001</v>
      </c>
      <c r="M88" s="319">
        <v>23.23</v>
      </c>
      <c r="N88" s="106"/>
      <c r="O88" s="106"/>
      <c r="P88" s="158"/>
    </row>
    <row r="89" spans="1:16" s="63" customFormat="1">
      <c r="A89" s="48"/>
      <c r="B89" s="64"/>
      <c r="C89" s="64"/>
      <c r="D89" s="335">
        <v>17</v>
      </c>
      <c r="E89" s="335"/>
      <c r="F89" s="336"/>
      <c r="G89" s="186" t="s">
        <v>364</v>
      </c>
      <c r="H89" s="328"/>
      <c r="I89" s="329"/>
      <c r="J89" s="329"/>
      <c r="K89" s="330"/>
      <c r="L89" s="330">
        <v>73200.62</v>
      </c>
      <c r="M89" s="319">
        <v>0</v>
      </c>
      <c r="N89" s="159"/>
      <c r="O89" s="159"/>
      <c r="P89" s="158"/>
    </row>
    <row r="90" spans="1:16" s="47" customFormat="1" ht="41.4">
      <c r="A90" s="48"/>
      <c r="B90" s="64"/>
      <c r="C90" s="64"/>
      <c r="D90" s="331" t="s">
        <v>551</v>
      </c>
      <c r="E90" s="331" t="s">
        <v>615</v>
      </c>
      <c r="F90" s="332" t="s">
        <v>338</v>
      </c>
      <c r="G90" s="128" t="s">
        <v>396</v>
      </c>
      <c r="H90" s="333" t="s">
        <v>127</v>
      </c>
      <c r="I90" s="334">
        <v>4</v>
      </c>
      <c r="J90" s="334">
        <v>1461.89</v>
      </c>
      <c r="K90" s="334">
        <v>1790.38</v>
      </c>
      <c r="L90" s="334">
        <v>7161.52</v>
      </c>
      <c r="M90" s="319">
        <v>1461.89</v>
      </c>
      <c r="N90" s="106"/>
      <c r="O90" s="106"/>
      <c r="P90" s="158"/>
    </row>
    <row r="91" spans="1:16" s="47" customFormat="1" ht="41.4">
      <c r="A91" s="48"/>
      <c r="B91" s="64"/>
      <c r="C91" s="64"/>
      <c r="D91" s="331" t="s">
        <v>552</v>
      </c>
      <c r="E91" s="331" t="s">
        <v>615</v>
      </c>
      <c r="F91" s="332" t="s">
        <v>339</v>
      </c>
      <c r="G91" s="128" t="s">
        <v>397</v>
      </c>
      <c r="H91" s="333" t="s">
        <v>127</v>
      </c>
      <c r="I91" s="334">
        <v>16</v>
      </c>
      <c r="J91" s="334">
        <v>923.3</v>
      </c>
      <c r="K91" s="334">
        <v>1130.77</v>
      </c>
      <c r="L91" s="334">
        <v>18092.32</v>
      </c>
      <c r="M91" s="319">
        <v>923.3</v>
      </c>
      <c r="N91" s="106"/>
      <c r="O91" s="106"/>
      <c r="P91" s="158"/>
    </row>
    <row r="92" spans="1:16" s="47" customFormat="1" ht="55.2">
      <c r="A92" s="48"/>
      <c r="B92" s="64"/>
      <c r="C92" s="64"/>
      <c r="D92" s="331" t="s">
        <v>553</v>
      </c>
      <c r="E92" s="331" t="s">
        <v>615</v>
      </c>
      <c r="F92" s="332" t="s">
        <v>477</v>
      </c>
      <c r="G92" s="128" t="s">
        <v>479</v>
      </c>
      <c r="H92" s="333" t="s">
        <v>127</v>
      </c>
      <c r="I92" s="334">
        <v>4</v>
      </c>
      <c r="J92" s="334">
        <v>3385.42</v>
      </c>
      <c r="K92" s="334">
        <v>4146.12</v>
      </c>
      <c r="L92" s="334">
        <v>16584.48</v>
      </c>
      <c r="M92" s="319">
        <v>3385.42</v>
      </c>
      <c r="N92" s="106"/>
      <c r="O92" s="106"/>
      <c r="P92" s="158"/>
    </row>
    <row r="93" spans="1:16" s="47" customFormat="1" ht="55.2">
      <c r="A93" s="48"/>
      <c r="B93" s="64"/>
      <c r="C93" s="64"/>
      <c r="D93" s="331" t="s">
        <v>554</v>
      </c>
      <c r="E93" s="331" t="s">
        <v>615</v>
      </c>
      <c r="F93" s="332" t="s">
        <v>478</v>
      </c>
      <c r="G93" s="128" t="s">
        <v>481</v>
      </c>
      <c r="H93" s="333" t="s">
        <v>127</v>
      </c>
      <c r="I93" s="334">
        <v>2</v>
      </c>
      <c r="J93" s="334">
        <v>5847.54</v>
      </c>
      <c r="K93" s="334">
        <v>7161.48</v>
      </c>
      <c r="L93" s="334">
        <v>14322.96</v>
      </c>
      <c r="M93" s="319">
        <v>5847.54</v>
      </c>
      <c r="N93" s="106"/>
      <c r="O93" s="106"/>
      <c r="P93" s="158"/>
    </row>
    <row r="94" spans="1:16" s="47" customFormat="1" ht="27.6">
      <c r="A94" s="48"/>
      <c r="B94" s="64"/>
      <c r="C94" s="64"/>
      <c r="D94" s="331" t="s">
        <v>555</v>
      </c>
      <c r="E94" s="331" t="s">
        <v>35</v>
      </c>
      <c r="F94" s="332">
        <v>103315</v>
      </c>
      <c r="G94" s="128" t="s">
        <v>100</v>
      </c>
      <c r="H94" s="333" t="s">
        <v>39</v>
      </c>
      <c r="I94" s="334">
        <v>11.75</v>
      </c>
      <c r="J94" s="334">
        <v>254.13</v>
      </c>
      <c r="K94" s="334">
        <v>311.23</v>
      </c>
      <c r="L94" s="334">
        <v>3656.94</v>
      </c>
      <c r="M94" s="319">
        <v>254.13</v>
      </c>
      <c r="N94" s="106"/>
      <c r="O94" s="106"/>
      <c r="P94" s="158"/>
    </row>
    <row r="95" spans="1:16" s="47" customFormat="1">
      <c r="A95" s="48"/>
      <c r="B95" s="64"/>
      <c r="C95" s="64"/>
      <c r="D95" s="331" t="s">
        <v>556</v>
      </c>
      <c r="E95" s="331" t="s">
        <v>35</v>
      </c>
      <c r="F95" s="332">
        <v>98509</v>
      </c>
      <c r="G95" s="128" t="s">
        <v>89</v>
      </c>
      <c r="H95" s="333" t="s">
        <v>128</v>
      </c>
      <c r="I95" s="334">
        <v>40</v>
      </c>
      <c r="J95" s="334">
        <v>144.07</v>
      </c>
      <c r="K95" s="334">
        <v>176.44</v>
      </c>
      <c r="L95" s="334">
        <v>7057.6</v>
      </c>
      <c r="M95" s="319">
        <v>144.07</v>
      </c>
      <c r="N95" s="106"/>
      <c r="O95" s="106"/>
      <c r="P95" s="158"/>
    </row>
    <row r="96" spans="1:16" s="47" customFormat="1" ht="27.6">
      <c r="A96" s="48"/>
      <c r="B96" s="64"/>
      <c r="C96" s="64"/>
      <c r="D96" s="331" t="s">
        <v>557</v>
      </c>
      <c r="E96" s="331" t="s">
        <v>35</v>
      </c>
      <c r="F96" s="332">
        <v>98510</v>
      </c>
      <c r="G96" s="128" t="s">
        <v>90</v>
      </c>
      <c r="H96" s="333" t="s">
        <v>128</v>
      </c>
      <c r="I96" s="334">
        <v>20</v>
      </c>
      <c r="J96" s="334">
        <v>200.58</v>
      </c>
      <c r="K96" s="334">
        <v>245.65</v>
      </c>
      <c r="L96" s="334">
        <v>4913</v>
      </c>
      <c r="M96" s="319">
        <v>200.58</v>
      </c>
      <c r="N96" s="106"/>
      <c r="O96" s="106"/>
      <c r="P96" s="158"/>
    </row>
    <row r="97" spans="1:16" s="47" customFormat="1" ht="27.6">
      <c r="A97" s="48"/>
      <c r="B97" s="64"/>
      <c r="C97" s="64"/>
      <c r="D97" s="331" t="s">
        <v>558</v>
      </c>
      <c r="E97" s="331" t="s">
        <v>35</v>
      </c>
      <c r="F97" s="332">
        <v>98511</v>
      </c>
      <c r="G97" s="128" t="s">
        <v>91</v>
      </c>
      <c r="H97" s="333" t="s">
        <v>128</v>
      </c>
      <c r="I97" s="334">
        <v>3</v>
      </c>
      <c r="J97" s="334">
        <v>384.26</v>
      </c>
      <c r="K97" s="334">
        <v>470.6</v>
      </c>
      <c r="L97" s="334">
        <v>1411.8</v>
      </c>
      <c r="M97" s="319">
        <v>384.26</v>
      </c>
      <c r="N97" s="106"/>
      <c r="O97" s="106"/>
      <c r="P97" s="158"/>
    </row>
    <row r="98" spans="1:16" s="63" customFormat="1">
      <c r="A98" s="48"/>
      <c r="B98" s="64"/>
      <c r="C98" s="64"/>
      <c r="D98" s="335">
        <v>18</v>
      </c>
      <c r="E98" s="335"/>
      <c r="F98" s="336"/>
      <c r="G98" s="186" t="s">
        <v>280</v>
      </c>
      <c r="H98" s="328"/>
      <c r="I98" s="329"/>
      <c r="J98" s="329"/>
      <c r="K98" s="330"/>
      <c r="L98" s="330">
        <v>83171.67</v>
      </c>
      <c r="M98" s="319"/>
      <c r="N98" s="159"/>
      <c r="O98" s="159"/>
      <c r="P98" s="158"/>
    </row>
    <row r="99" spans="1:16" s="47" customFormat="1" ht="27.6">
      <c r="A99" s="48"/>
      <c r="B99" s="64"/>
      <c r="C99" s="64"/>
      <c r="D99" s="331" t="s">
        <v>559</v>
      </c>
      <c r="E99" s="331" t="s">
        <v>614</v>
      </c>
      <c r="F99" s="332">
        <v>11</v>
      </c>
      <c r="G99" s="128" t="s">
        <v>409</v>
      </c>
      <c r="H99" s="333" t="s">
        <v>42</v>
      </c>
      <c r="I99" s="334">
        <v>6</v>
      </c>
      <c r="J99" s="334">
        <v>28.68</v>
      </c>
      <c r="K99" s="334">
        <v>35.119999999999997</v>
      </c>
      <c r="L99" s="334">
        <v>210.72</v>
      </c>
      <c r="M99" s="319">
        <v>28.68</v>
      </c>
      <c r="N99" s="106"/>
      <c r="O99" s="106"/>
      <c r="P99" s="158"/>
    </row>
    <row r="100" spans="1:16" s="47" customFormat="1" ht="41.4">
      <c r="A100" s="48"/>
      <c r="B100" s="64"/>
      <c r="C100" s="64"/>
      <c r="D100" s="331" t="s">
        <v>560</v>
      </c>
      <c r="E100" s="331" t="s">
        <v>614</v>
      </c>
      <c r="F100" s="332">
        <v>12</v>
      </c>
      <c r="G100" s="128" t="s">
        <v>412</v>
      </c>
      <c r="H100" s="333" t="s">
        <v>42</v>
      </c>
      <c r="I100" s="334">
        <v>70</v>
      </c>
      <c r="J100" s="334">
        <v>9.25</v>
      </c>
      <c r="K100" s="334">
        <v>11.33</v>
      </c>
      <c r="L100" s="334">
        <v>793.12</v>
      </c>
      <c r="M100" s="319">
        <v>9.25</v>
      </c>
      <c r="N100" s="106"/>
      <c r="O100" s="106"/>
      <c r="P100" s="158"/>
    </row>
    <row r="101" spans="1:16" s="47" customFormat="1" ht="41.4">
      <c r="A101" s="48"/>
      <c r="B101" s="64"/>
      <c r="C101" s="64"/>
      <c r="D101" s="331" t="s">
        <v>561</v>
      </c>
      <c r="E101" s="331" t="s">
        <v>614</v>
      </c>
      <c r="F101" s="332">
        <v>13</v>
      </c>
      <c r="G101" s="128" t="s">
        <v>413</v>
      </c>
      <c r="H101" s="333" t="s">
        <v>42</v>
      </c>
      <c r="I101" s="334">
        <v>180</v>
      </c>
      <c r="J101" s="334">
        <v>13.19</v>
      </c>
      <c r="K101" s="334">
        <v>16.149999999999999</v>
      </c>
      <c r="L101" s="334">
        <v>2907</v>
      </c>
      <c r="M101" s="319">
        <v>13.19</v>
      </c>
      <c r="N101" s="106"/>
      <c r="O101" s="106"/>
      <c r="P101" s="158"/>
    </row>
    <row r="102" spans="1:16" s="47" customFormat="1" ht="27.6">
      <c r="A102" s="48"/>
      <c r="B102" s="64"/>
      <c r="C102" s="64"/>
      <c r="D102" s="331" t="s">
        <v>562</v>
      </c>
      <c r="E102" s="331" t="s">
        <v>614</v>
      </c>
      <c r="F102" s="332">
        <v>14</v>
      </c>
      <c r="G102" s="128" t="s">
        <v>414</v>
      </c>
      <c r="H102" s="333" t="s">
        <v>42</v>
      </c>
      <c r="I102" s="334">
        <v>120</v>
      </c>
      <c r="J102" s="334">
        <v>32.65</v>
      </c>
      <c r="K102" s="334">
        <v>39.99</v>
      </c>
      <c r="L102" s="334">
        <v>4798.8</v>
      </c>
      <c r="M102" s="319">
        <v>32.65</v>
      </c>
      <c r="N102" s="106"/>
      <c r="O102" s="106"/>
      <c r="P102" s="158"/>
    </row>
    <row r="103" spans="1:16" s="47" customFormat="1" ht="27.6">
      <c r="A103" s="48"/>
      <c r="B103" s="64"/>
      <c r="C103" s="64"/>
      <c r="D103" s="331" t="s">
        <v>563</v>
      </c>
      <c r="E103" s="331" t="s">
        <v>614</v>
      </c>
      <c r="F103" s="332">
        <v>15</v>
      </c>
      <c r="G103" s="128" t="s">
        <v>417</v>
      </c>
      <c r="H103" s="333" t="s">
        <v>128</v>
      </c>
      <c r="I103" s="334">
        <v>14</v>
      </c>
      <c r="J103" s="334">
        <v>22.78</v>
      </c>
      <c r="K103" s="334">
        <v>27.9</v>
      </c>
      <c r="L103" s="334">
        <v>390.6</v>
      </c>
      <c r="M103" s="319">
        <v>22.78</v>
      </c>
      <c r="N103" s="106"/>
      <c r="O103" s="106"/>
      <c r="P103" s="158"/>
    </row>
    <row r="104" spans="1:16" s="47" customFormat="1" ht="27.6">
      <c r="A104" s="48"/>
      <c r="B104" s="64"/>
      <c r="C104" s="64"/>
      <c r="D104" s="331" t="s">
        <v>564</v>
      </c>
      <c r="E104" s="331" t="s">
        <v>614</v>
      </c>
      <c r="F104" s="332">
        <v>16</v>
      </c>
      <c r="G104" s="128" t="s">
        <v>290</v>
      </c>
      <c r="H104" s="333" t="s">
        <v>42</v>
      </c>
      <c r="I104" s="334">
        <v>165</v>
      </c>
      <c r="J104" s="334">
        <v>5.66</v>
      </c>
      <c r="K104" s="334">
        <v>6.93</v>
      </c>
      <c r="L104" s="334">
        <v>1143.44</v>
      </c>
      <c r="M104" s="319">
        <v>5.66</v>
      </c>
      <c r="N104" s="106"/>
      <c r="O104" s="106"/>
      <c r="P104" s="158"/>
    </row>
    <row r="105" spans="1:16" s="47" customFormat="1" ht="27.6">
      <c r="A105" s="48"/>
      <c r="B105" s="64"/>
      <c r="C105" s="64"/>
      <c r="D105" s="331" t="s">
        <v>565</v>
      </c>
      <c r="E105" s="331" t="s">
        <v>614</v>
      </c>
      <c r="F105" s="332">
        <v>17</v>
      </c>
      <c r="G105" s="128" t="s">
        <v>291</v>
      </c>
      <c r="H105" s="333" t="s">
        <v>42</v>
      </c>
      <c r="I105" s="334">
        <v>700</v>
      </c>
      <c r="J105" s="334">
        <v>8.35</v>
      </c>
      <c r="K105" s="334">
        <v>10.23</v>
      </c>
      <c r="L105" s="334">
        <v>7161</v>
      </c>
      <c r="M105" s="319">
        <v>8.35</v>
      </c>
      <c r="N105" s="106"/>
      <c r="O105" s="106"/>
      <c r="P105" s="158"/>
    </row>
    <row r="106" spans="1:16" s="47" customFormat="1" ht="27.6">
      <c r="A106" s="48"/>
      <c r="B106" s="64"/>
      <c r="C106" s="64"/>
      <c r="D106" s="331" t="s">
        <v>566</v>
      </c>
      <c r="E106" s="331" t="s">
        <v>614</v>
      </c>
      <c r="F106" s="332">
        <v>18</v>
      </c>
      <c r="G106" s="128" t="s">
        <v>437</v>
      </c>
      <c r="H106" s="333" t="s">
        <v>42</v>
      </c>
      <c r="I106" s="334">
        <v>340</v>
      </c>
      <c r="J106" s="334">
        <v>11.82</v>
      </c>
      <c r="K106" s="334">
        <v>14.48</v>
      </c>
      <c r="L106" s="334">
        <v>4923.2</v>
      </c>
      <c r="M106" s="319">
        <v>11.82</v>
      </c>
      <c r="N106" s="106"/>
      <c r="O106" s="106"/>
      <c r="P106" s="158"/>
    </row>
    <row r="107" spans="1:16" s="47" customFormat="1" ht="27.6">
      <c r="A107" s="48"/>
      <c r="B107" s="64"/>
      <c r="C107" s="64"/>
      <c r="D107" s="331" t="s">
        <v>567</v>
      </c>
      <c r="E107" s="331" t="s">
        <v>614</v>
      </c>
      <c r="F107" s="332">
        <v>19</v>
      </c>
      <c r="G107" s="128" t="s">
        <v>292</v>
      </c>
      <c r="H107" s="333" t="s">
        <v>42</v>
      </c>
      <c r="I107" s="334">
        <v>870</v>
      </c>
      <c r="J107" s="334">
        <v>18.920000000000002</v>
      </c>
      <c r="K107" s="334">
        <v>23.17</v>
      </c>
      <c r="L107" s="334">
        <v>20157.919999999998</v>
      </c>
      <c r="M107" s="319">
        <v>18.920000000000002</v>
      </c>
      <c r="N107" s="106"/>
      <c r="O107" s="106"/>
      <c r="P107" s="158"/>
    </row>
    <row r="108" spans="1:16" s="47" customFormat="1" ht="27.6">
      <c r="A108" s="48"/>
      <c r="B108" s="64"/>
      <c r="C108" s="64"/>
      <c r="D108" s="331" t="s">
        <v>568</v>
      </c>
      <c r="E108" s="331" t="s">
        <v>614</v>
      </c>
      <c r="F108" s="332">
        <v>20</v>
      </c>
      <c r="G108" s="128" t="s">
        <v>438</v>
      </c>
      <c r="H108" s="333" t="s">
        <v>42</v>
      </c>
      <c r="I108" s="334">
        <v>20</v>
      </c>
      <c r="J108" s="334">
        <v>29.71</v>
      </c>
      <c r="K108" s="334">
        <v>36.39</v>
      </c>
      <c r="L108" s="334">
        <v>727.8</v>
      </c>
      <c r="M108" s="319">
        <v>29.71</v>
      </c>
      <c r="N108" s="106"/>
      <c r="O108" s="106"/>
      <c r="P108" s="158"/>
    </row>
    <row r="109" spans="1:16" s="47" customFormat="1" ht="27.6">
      <c r="A109" s="48"/>
      <c r="B109" s="64"/>
      <c r="C109" s="64"/>
      <c r="D109" s="331" t="s">
        <v>569</v>
      </c>
      <c r="E109" s="331" t="s">
        <v>614</v>
      </c>
      <c r="F109" s="332">
        <v>21</v>
      </c>
      <c r="G109" s="128" t="s">
        <v>441</v>
      </c>
      <c r="H109" s="333" t="s">
        <v>128</v>
      </c>
      <c r="I109" s="334">
        <v>5</v>
      </c>
      <c r="J109" s="334">
        <v>41.91</v>
      </c>
      <c r="K109" s="334">
        <v>51.33</v>
      </c>
      <c r="L109" s="334">
        <v>256.64</v>
      </c>
      <c r="M109" s="319">
        <v>41.91</v>
      </c>
      <c r="N109" s="106"/>
      <c r="O109" s="106"/>
      <c r="P109" s="158"/>
    </row>
    <row r="110" spans="1:16" s="47" customFormat="1" ht="27.6">
      <c r="A110" s="48"/>
      <c r="B110" s="64"/>
      <c r="C110" s="64"/>
      <c r="D110" s="331" t="s">
        <v>570</v>
      </c>
      <c r="E110" s="331" t="s">
        <v>614</v>
      </c>
      <c r="F110" s="332">
        <v>22</v>
      </c>
      <c r="G110" s="128" t="s">
        <v>443</v>
      </c>
      <c r="H110" s="333" t="s">
        <v>128</v>
      </c>
      <c r="I110" s="334">
        <v>8</v>
      </c>
      <c r="J110" s="334">
        <v>40.26</v>
      </c>
      <c r="K110" s="334">
        <v>49.31</v>
      </c>
      <c r="L110" s="334">
        <v>394.48</v>
      </c>
      <c r="M110" s="319">
        <v>40.26</v>
      </c>
      <c r="N110" s="106"/>
      <c r="O110" s="106"/>
      <c r="P110" s="158"/>
    </row>
    <row r="111" spans="1:16" s="47" customFormat="1" ht="27.6">
      <c r="A111" s="48"/>
      <c r="B111" s="64"/>
      <c r="C111" s="64"/>
      <c r="D111" s="331" t="s">
        <v>571</v>
      </c>
      <c r="E111" s="331" t="s">
        <v>614</v>
      </c>
      <c r="F111" s="332">
        <v>23</v>
      </c>
      <c r="G111" s="128" t="s">
        <v>445</v>
      </c>
      <c r="H111" s="333" t="s">
        <v>128</v>
      </c>
      <c r="I111" s="334">
        <v>2</v>
      </c>
      <c r="J111" s="334">
        <v>55.16</v>
      </c>
      <c r="K111" s="334">
        <v>67.55</v>
      </c>
      <c r="L111" s="334">
        <v>270.2</v>
      </c>
      <c r="M111" s="319">
        <v>55.16</v>
      </c>
      <c r="N111" s="106"/>
      <c r="O111" s="106"/>
      <c r="P111" s="158"/>
    </row>
    <row r="112" spans="1:16" s="47" customFormat="1" ht="31.5" customHeight="1">
      <c r="A112" s="48"/>
      <c r="B112" s="64"/>
      <c r="C112" s="64"/>
      <c r="D112" s="331" t="s">
        <v>572</v>
      </c>
      <c r="E112" s="331" t="s">
        <v>614</v>
      </c>
      <c r="F112" s="332">
        <v>24</v>
      </c>
      <c r="G112" s="128" t="s">
        <v>433</v>
      </c>
      <c r="H112" s="333" t="s">
        <v>128</v>
      </c>
      <c r="I112" s="334">
        <v>1</v>
      </c>
      <c r="J112" s="334">
        <v>718.93</v>
      </c>
      <c r="K112" s="334">
        <v>880.47</v>
      </c>
      <c r="L112" s="334">
        <v>880.47</v>
      </c>
      <c r="M112" s="319">
        <v>718.93</v>
      </c>
      <c r="N112" s="106"/>
      <c r="O112" s="106"/>
      <c r="P112" s="158"/>
    </row>
    <row r="113" spans="1:16" s="47" customFormat="1" ht="41.4">
      <c r="A113" s="48"/>
      <c r="B113" s="64"/>
      <c r="C113" s="64"/>
      <c r="D113" s="331" t="s">
        <v>573</v>
      </c>
      <c r="E113" s="331" t="s">
        <v>35</v>
      </c>
      <c r="F113" s="332">
        <v>101506</v>
      </c>
      <c r="G113" s="128" t="s">
        <v>494</v>
      </c>
      <c r="H113" s="333" t="s">
        <v>128</v>
      </c>
      <c r="I113" s="334">
        <v>1</v>
      </c>
      <c r="J113" s="334">
        <v>2343.65</v>
      </c>
      <c r="K113" s="334">
        <v>2870.27</v>
      </c>
      <c r="L113" s="334">
        <v>2870.27</v>
      </c>
      <c r="M113" s="319">
        <v>2343.65</v>
      </c>
      <c r="N113" s="106"/>
      <c r="O113" s="106"/>
      <c r="P113" s="158"/>
    </row>
    <row r="114" spans="1:16" s="47" customFormat="1" ht="27.6">
      <c r="A114" s="48"/>
      <c r="B114" s="64"/>
      <c r="C114" s="64"/>
      <c r="D114" s="331" t="s">
        <v>574</v>
      </c>
      <c r="E114" s="331" t="s">
        <v>35</v>
      </c>
      <c r="F114" s="332">
        <v>93654</v>
      </c>
      <c r="G114" s="128" t="s">
        <v>405</v>
      </c>
      <c r="H114" s="333" t="s">
        <v>128</v>
      </c>
      <c r="I114" s="334">
        <v>4</v>
      </c>
      <c r="J114" s="334">
        <v>11.02</v>
      </c>
      <c r="K114" s="334">
        <v>13.5</v>
      </c>
      <c r="L114" s="334">
        <v>54</v>
      </c>
      <c r="M114" s="319">
        <v>11.02</v>
      </c>
      <c r="N114" s="106"/>
      <c r="O114" s="106"/>
      <c r="P114" s="158"/>
    </row>
    <row r="115" spans="1:16" s="47" customFormat="1" ht="27.6">
      <c r="A115" s="48"/>
      <c r="B115" s="64"/>
      <c r="C115" s="64"/>
      <c r="D115" s="331" t="s">
        <v>575</v>
      </c>
      <c r="E115" s="331" t="s">
        <v>35</v>
      </c>
      <c r="F115" s="332">
        <v>93655</v>
      </c>
      <c r="G115" s="128" t="s">
        <v>407</v>
      </c>
      <c r="H115" s="333" t="s">
        <v>128</v>
      </c>
      <c r="I115" s="334">
        <v>1</v>
      </c>
      <c r="J115" s="334">
        <v>11.98</v>
      </c>
      <c r="K115" s="334">
        <v>14.67</v>
      </c>
      <c r="L115" s="334">
        <v>14.67</v>
      </c>
      <c r="M115" s="319">
        <v>11.98</v>
      </c>
      <c r="N115" s="106"/>
      <c r="O115" s="106"/>
      <c r="P115" s="158"/>
    </row>
    <row r="116" spans="1:16" s="47" customFormat="1" ht="27.6">
      <c r="A116" s="48"/>
      <c r="B116" s="64"/>
      <c r="C116" s="64"/>
      <c r="D116" s="331" t="s">
        <v>576</v>
      </c>
      <c r="E116" s="331" t="s">
        <v>35</v>
      </c>
      <c r="F116" s="332">
        <v>93670</v>
      </c>
      <c r="G116" s="128" t="s">
        <v>403</v>
      </c>
      <c r="H116" s="333" t="s">
        <v>128</v>
      </c>
      <c r="I116" s="334">
        <v>1</v>
      </c>
      <c r="J116" s="334">
        <v>71.040000000000006</v>
      </c>
      <c r="K116" s="334">
        <v>87</v>
      </c>
      <c r="L116" s="334">
        <v>87</v>
      </c>
      <c r="M116" s="319">
        <v>71.040000000000006</v>
      </c>
      <c r="N116" s="106"/>
      <c r="O116" s="106"/>
      <c r="P116" s="158"/>
    </row>
    <row r="117" spans="1:16" s="47" customFormat="1" ht="27.6">
      <c r="A117" s="48"/>
      <c r="B117" s="64"/>
      <c r="C117" s="64"/>
      <c r="D117" s="331" t="s">
        <v>577</v>
      </c>
      <c r="E117" s="331" t="s">
        <v>614</v>
      </c>
      <c r="F117" s="332">
        <v>29</v>
      </c>
      <c r="G117" s="128" t="s">
        <v>420</v>
      </c>
      <c r="H117" s="333" t="s">
        <v>128</v>
      </c>
      <c r="I117" s="334">
        <v>4</v>
      </c>
      <c r="J117" s="334">
        <v>102.93</v>
      </c>
      <c r="K117" s="334">
        <v>126.06</v>
      </c>
      <c r="L117" s="334">
        <v>504.24</v>
      </c>
      <c r="M117" s="319">
        <v>102.93</v>
      </c>
      <c r="N117" s="106"/>
      <c r="O117" s="106"/>
      <c r="P117" s="158"/>
    </row>
    <row r="118" spans="1:16" s="47" customFormat="1" ht="27.6">
      <c r="A118" s="48"/>
      <c r="B118" s="64"/>
      <c r="C118" s="64"/>
      <c r="D118" s="331" t="s">
        <v>578</v>
      </c>
      <c r="E118" s="331" t="s">
        <v>614</v>
      </c>
      <c r="F118" s="332">
        <v>30</v>
      </c>
      <c r="G118" s="128" t="s">
        <v>447</v>
      </c>
      <c r="H118" s="333" t="s">
        <v>42</v>
      </c>
      <c r="I118" s="334">
        <v>15</v>
      </c>
      <c r="J118" s="334">
        <v>103.16</v>
      </c>
      <c r="K118" s="334">
        <v>126.34</v>
      </c>
      <c r="L118" s="334">
        <v>1895.12</v>
      </c>
      <c r="M118" s="319">
        <v>103.16</v>
      </c>
      <c r="N118" s="106"/>
      <c r="O118" s="106"/>
      <c r="P118" s="158"/>
    </row>
    <row r="119" spans="1:16" s="47" customFormat="1" ht="27.6">
      <c r="A119" s="48"/>
      <c r="B119" s="64"/>
      <c r="C119" s="64"/>
      <c r="D119" s="331" t="s">
        <v>579</v>
      </c>
      <c r="E119" s="331" t="s">
        <v>35</v>
      </c>
      <c r="F119" s="332">
        <v>96986</v>
      </c>
      <c r="G119" s="128" t="s">
        <v>449</v>
      </c>
      <c r="H119" s="333" t="s">
        <v>128</v>
      </c>
      <c r="I119" s="334">
        <v>5</v>
      </c>
      <c r="J119" s="334">
        <v>125.43</v>
      </c>
      <c r="K119" s="334">
        <v>153.61000000000001</v>
      </c>
      <c r="L119" s="334">
        <v>768.04</v>
      </c>
      <c r="M119" s="319">
        <v>125.43</v>
      </c>
      <c r="N119" s="106"/>
      <c r="O119" s="106"/>
      <c r="P119" s="158"/>
    </row>
    <row r="120" spans="1:16" s="47" customFormat="1" ht="27.6">
      <c r="A120" s="48"/>
      <c r="B120" s="64"/>
      <c r="C120" s="64"/>
      <c r="D120" s="331" t="s">
        <v>580</v>
      </c>
      <c r="E120" s="331" t="s">
        <v>35</v>
      </c>
      <c r="F120" s="332">
        <v>98111</v>
      </c>
      <c r="G120" s="128" t="s">
        <v>47</v>
      </c>
      <c r="H120" s="333" t="s">
        <v>128</v>
      </c>
      <c r="I120" s="334">
        <v>5</v>
      </c>
      <c r="J120" s="334">
        <v>60.59</v>
      </c>
      <c r="K120" s="334">
        <v>74.2</v>
      </c>
      <c r="L120" s="334">
        <v>371</v>
      </c>
      <c r="M120" s="319">
        <v>60.59</v>
      </c>
      <c r="N120" s="106"/>
      <c r="O120" s="106"/>
      <c r="P120" s="158"/>
    </row>
    <row r="121" spans="1:16" s="47" customFormat="1" ht="27.6">
      <c r="A121" s="48"/>
      <c r="B121" s="64"/>
      <c r="C121" s="64"/>
      <c r="D121" s="331" t="s">
        <v>581</v>
      </c>
      <c r="E121" s="331" t="s">
        <v>614</v>
      </c>
      <c r="F121" s="332">
        <v>32</v>
      </c>
      <c r="G121" s="128" t="s">
        <v>489</v>
      </c>
      <c r="H121" s="333" t="s">
        <v>128</v>
      </c>
      <c r="I121" s="334">
        <v>8</v>
      </c>
      <c r="J121" s="334">
        <v>36.11</v>
      </c>
      <c r="K121" s="334">
        <v>44.22</v>
      </c>
      <c r="L121" s="334">
        <v>353.76</v>
      </c>
      <c r="M121" s="319">
        <v>36.11</v>
      </c>
      <c r="N121" s="106"/>
      <c r="O121" s="106"/>
      <c r="P121" s="158"/>
    </row>
    <row r="122" spans="1:16" s="47" customFormat="1" ht="27.6">
      <c r="A122" s="48"/>
      <c r="B122" s="64"/>
      <c r="C122" s="64"/>
      <c r="D122" s="331" t="s">
        <v>582</v>
      </c>
      <c r="E122" s="331" t="s">
        <v>614</v>
      </c>
      <c r="F122" s="332">
        <v>33</v>
      </c>
      <c r="G122" s="128" t="s">
        <v>401</v>
      </c>
      <c r="H122" s="333" t="s">
        <v>128</v>
      </c>
      <c r="I122" s="334">
        <v>13</v>
      </c>
      <c r="J122" s="334">
        <v>74.260000000000005</v>
      </c>
      <c r="K122" s="334">
        <v>90.95</v>
      </c>
      <c r="L122" s="334">
        <v>1182.3599999999999</v>
      </c>
      <c r="M122" s="319">
        <v>74.260000000000005</v>
      </c>
      <c r="N122" s="106"/>
      <c r="O122" s="106"/>
      <c r="P122" s="158"/>
    </row>
    <row r="123" spans="1:16" s="47" customFormat="1" ht="41.4">
      <c r="A123" s="48"/>
      <c r="B123" s="64"/>
      <c r="C123" s="64"/>
      <c r="D123" s="331" t="s">
        <v>583</v>
      </c>
      <c r="E123" s="331" t="s">
        <v>35</v>
      </c>
      <c r="F123" s="332">
        <v>97886</v>
      </c>
      <c r="G123" s="128" t="s">
        <v>88</v>
      </c>
      <c r="H123" s="333" t="s">
        <v>128</v>
      </c>
      <c r="I123" s="334">
        <v>17</v>
      </c>
      <c r="J123" s="334">
        <v>180.04</v>
      </c>
      <c r="K123" s="334">
        <v>220.49</v>
      </c>
      <c r="L123" s="334">
        <v>3748.32</v>
      </c>
      <c r="M123" s="319">
        <v>180.04</v>
      </c>
      <c r="N123" s="106"/>
      <c r="O123" s="106"/>
      <c r="P123" s="158"/>
    </row>
    <row r="124" spans="1:16" s="47" customFormat="1" ht="41.4">
      <c r="A124" s="48"/>
      <c r="B124" s="64"/>
      <c r="C124" s="64"/>
      <c r="D124" s="331" t="s">
        <v>584</v>
      </c>
      <c r="E124" s="331" t="s">
        <v>614</v>
      </c>
      <c r="F124" s="332">
        <v>34</v>
      </c>
      <c r="G124" s="128" t="s">
        <v>400</v>
      </c>
      <c r="H124" s="333" t="s">
        <v>128</v>
      </c>
      <c r="I124" s="334">
        <v>6</v>
      </c>
      <c r="J124" s="334">
        <v>2535.48</v>
      </c>
      <c r="K124" s="334">
        <v>3105.2</v>
      </c>
      <c r="L124" s="334">
        <v>18631.2</v>
      </c>
      <c r="M124" s="319">
        <v>2535.48</v>
      </c>
      <c r="N124" s="106"/>
      <c r="O124" s="106"/>
      <c r="P124" s="158"/>
    </row>
    <row r="125" spans="1:16" s="47" customFormat="1" ht="41.4">
      <c r="A125" s="48"/>
      <c r="B125" s="64"/>
      <c r="C125" s="64"/>
      <c r="D125" s="331" t="s">
        <v>585</v>
      </c>
      <c r="E125" s="331" t="s">
        <v>614</v>
      </c>
      <c r="F125" s="332">
        <v>35</v>
      </c>
      <c r="G125" s="128" t="s">
        <v>399</v>
      </c>
      <c r="H125" s="333" t="s">
        <v>128</v>
      </c>
      <c r="I125" s="334">
        <v>2</v>
      </c>
      <c r="J125" s="334">
        <v>3133.95</v>
      </c>
      <c r="K125" s="334">
        <v>3838.15</v>
      </c>
      <c r="L125" s="334">
        <v>7676.3</v>
      </c>
      <c r="M125" s="319">
        <v>3133.95</v>
      </c>
      <c r="N125" s="106"/>
      <c r="O125" s="106"/>
      <c r="P125" s="158"/>
    </row>
    <row r="126" spans="1:16" s="63" customFormat="1">
      <c r="A126" s="48"/>
      <c r="B126" s="64"/>
      <c r="C126" s="64"/>
      <c r="D126" s="335">
        <v>19</v>
      </c>
      <c r="E126" s="335"/>
      <c r="F126" s="336"/>
      <c r="G126" s="186" t="s">
        <v>370</v>
      </c>
      <c r="H126" s="328"/>
      <c r="I126" s="329"/>
      <c r="J126" s="329">
        <v>0</v>
      </c>
      <c r="K126" s="330">
        <v>0</v>
      </c>
      <c r="L126" s="330">
        <v>2600.6999999999998</v>
      </c>
      <c r="M126" s="319">
        <v>0</v>
      </c>
      <c r="N126" s="159"/>
      <c r="O126" s="159"/>
      <c r="P126" s="158"/>
    </row>
    <row r="127" spans="1:16" s="47" customFormat="1">
      <c r="A127" s="48"/>
      <c r="B127" s="64"/>
      <c r="C127" s="64"/>
      <c r="D127" s="331" t="s">
        <v>586</v>
      </c>
      <c r="E127" s="331" t="s">
        <v>35</v>
      </c>
      <c r="F127" s="332">
        <v>89356</v>
      </c>
      <c r="G127" s="128" t="s">
        <v>371</v>
      </c>
      <c r="H127" s="333" t="s">
        <v>42</v>
      </c>
      <c r="I127" s="334">
        <v>30</v>
      </c>
      <c r="J127" s="334">
        <v>24.76</v>
      </c>
      <c r="K127" s="334">
        <v>30.32</v>
      </c>
      <c r="L127" s="334">
        <v>909.6</v>
      </c>
      <c r="M127" s="319">
        <v>24.76</v>
      </c>
      <c r="N127" s="106"/>
      <c r="O127" s="106"/>
      <c r="P127" s="158"/>
    </row>
    <row r="128" spans="1:16" s="47" customFormat="1">
      <c r="A128" s="48"/>
      <c r="B128" s="64"/>
      <c r="C128" s="64"/>
      <c r="D128" s="331" t="s">
        <v>587</v>
      </c>
      <c r="E128" s="331" t="s">
        <v>35</v>
      </c>
      <c r="F128" s="332">
        <v>89357</v>
      </c>
      <c r="G128" s="128" t="s">
        <v>372</v>
      </c>
      <c r="H128" s="333" t="s">
        <v>42</v>
      </c>
      <c r="I128" s="334">
        <v>30</v>
      </c>
      <c r="J128" s="334">
        <v>33.65</v>
      </c>
      <c r="K128" s="334">
        <v>41.21</v>
      </c>
      <c r="L128" s="334">
        <v>1236.32</v>
      </c>
      <c r="M128" s="319">
        <v>33.65</v>
      </c>
      <c r="N128" s="106"/>
      <c r="O128" s="106"/>
      <c r="P128" s="158"/>
    </row>
    <row r="129" spans="1:16" s="47" customFormat="1" ht="27.6">
      <c r="A129" s="48"/>
      <c r="B129" s="64"/>
      <c r="C129" s="64"/>
      <c r="D129" s="331" t="s">
        <v>588</v>
      </c>
      <c r="E129" s="331" t="s">
        <v>35</v>
      </c>
      <c r="F129" s="332">
        <v>89362</v>
      </c>
      <c r="G129" s="128" t="s">
        <v>373</v>
      </c>
      <c r="H129" s="333" t="s">
        <v>128</v>
      </c>
      <c r="I129" s="334">
        <v>3</v>
      </c>
      <c r="J129" s="334">
        <v>9.8699999999999992</v>
      </c>
      <c r="K129" s="334">
        <v>12.09</v>
      </c>
      <c r="L129" s="334">
        <v>36.270000000000003</v>
      </c>
      <c r="M129" s="319">
        <v>9.8699999999999992</v>
      </c>
      <c r="N129" s="106"/>
      <c r="O129" s="106"/>
      <c r="P129" s="158"/>
    </row>
    <row r="130" spans="1:16" s="47" customFormat="1" ht="27.6">
      <c r="A130" s="48"/>
      <c r="B130" s="64"/>
      <c r="C130" s="64"/>
      <c r="D130" s="331" t="s">
        <v>589</v>
      </c>
      <c r="E130" s="331" t="s">
        <v>35</v>
      </c>
      <c r="F130" s="332">
        <v>89366</v>
      </c>
      <c r="G130" s="128" t="s">
        <v>374</v>
      </c>
      <c r="H130" s="333" t="s">
        <v>128</v>
      </c>
      <c r="I130" s="334">
        <v>3</v>
      </c>
      <c r="J130" s="334">
        <v>16.38</v>
      </c>
      <c r="K130" s="334">
        <v>20.059999999999999</v>
      </c>
      <c r="L130" s="334">
        <v>60.18</v>
      </c>
      <c r="M130" s="319">
        <v>16.38</v>
      </c>
      <c r="N130" s="106"/>
      <c r="O130" s="106"/>
      <c r="P130" s="158"/>
    </row>
    <row r="131" spans="1:16" s="47" customFormat="1" ht="27.6">
      <c r="A131" s="48"/>
      <c r="B131" s="64"/>
      <c r="C131" s="64"/>
      <c r="D131" s="331" t="s">
        <v>590</v>
      </c>
      <c r="E131" s="331" t="s">
        <v>35</v>
      </c>
      <c r="F131" s="332">
        <v>89364</v>
      </c>
      <c r="G131" s="128" t="s">
        <v>375</v>
      </c>
      <c r="H131" s="333" t="s">
        <v>128</v>
      </c>
      <c r="I131" s="334">
        <v>1</v>
      </c>
      <c r="J131" s="334">
        <v>12.09</v>
      </c>
      <c r="K131" s="334">
        <v>14.81</v>
      </c>
      <c r="L131" s="334">
        <v>14.81</v>
      </c>
      <c r="M131" s="319">
        <v>12.09</v>
      </c>
      <c r="N131" s="106"/>
      <c r="O131" s="106"/>
      <c r="P131" s="158"/>
    </row>
    <row r="132" spans="1:16" s="47" customFormat="1" ht="27.6">
      <c r="A132" s="48"/>
      <c r="B132" s="64"/>
      <c r="C132" s="64"/>
      <c r="D132" s="331" t="s">
        <v>591</v>
      </c>
      <c r="E132" s="331" t="s">
        <v>35</v>
      </c>
      <c r="F132" s="332">
        <v>89400</v>
      </c>
      <c r="G132" s="128" t="s">
        <v>376</v>
      </c>
      <c r="H132" s="333" t="s">
        <v>128</v>
      </c>
      <c r="I132" s="334">
        <v>1</v>
      </c>
      <c r="J132" s="334">
        <v>20.28</v>
      </c>
      <c r="K132" s="334">
        <v>24.84</v>
      </c>
      <c r="L132" s="334">
        <v>24.84</v>
      </c>
      <c r="M132" s="319">
        <v>20.28</v>
      </c>
      <c r="N132" s="106"/>
      <c r="O132" s="106"/>
      <c r="P132" s="158"/>
    </row>
    <row r="133" spans="1:16" s="47" customFormat="1" ht="27.6">
      <c r="A133" s="48"/>
      <c r="B133" s="64"/>
      <c r="C133" s="64"/>
      <c r="D133" s="331" t="s">
        <v>592</v>
      </c>
      <c r="E133" s="331" t="s">
        <v>35</v>
      </c>
      <c r="F133" s="332">
        <v>89380</v>
      </c>
      <c r="G133" s="128" t="s">
        <v>377</v>
      </c>
      <c r="H133" s="333" t="s">
        <v>128</v>
      </c>
      <c r="I133" s="334">
        <v>2</v>
      </c>
      <c r="J133" s="334">
        <v>10.220000000000001</v>
      </c>
      <c r="K133" s="334">
        <v>12.52</v>
      </c>
      <c r="L133" s="334">
        <v>25.04</v>
      </c>
      <c r="M133" s="319">
        <v>10.220000000000001</v>
      </c>
      <c r="N133" s="106"/>
      <c r="O133" s="106"/>
      <c r="P133" s="158"/>
    </row>
    <row r="134" spans="1:16" s="47" customFormat="1" ht="27.6">
      <c r="A134" s="48"/>
      <c r="B134" s="64"/>
      <c r="C134" s="64"/>
      <c r="D134" s="331" t="s">
        <v>593</v>
      </c>
      <c r="E134" s="331" t="s">
        <v>35</v>
      </c>
      <c r="F134" s="332">
        <v>86913</v>
      </c>
      <c r="G134" s="128" t="s">
        <v>378</v>
      </c>
      <c r="H134" s="333" t="s">
        <v>128</v>
      </c>
      <c r="I134" s="334">
        <v>3</v>
      </c>
      <c r="J134" s="334">
        <v>79.92</v>
      </c>
      <c r="K134" s="334">
        <v>97.88</v>
      </c>
      <c r="L134" s="334">
        <v>293.64</v>
      </c>
      <c r="M134" s="319">
        <v>79.92</v>
      </c>
      <c r="N134" s="106"/>
      <c r="O134" s="106"/>
      <c r="P134" s="158"/>
    </row>
    <row r="135" spans="1:16" s="63" customFormat="1">
      <c r="A135" s="48"/>
      <c r="B135" s="64"/>
      <c r="C135" s="64"/>
      <c r="D135" s="335">
        <v>20</v>
      </c>
      <c r="E135" s="335"/>
      <c r="F135" s="336"/>
      <c r="G135" s="186" t="s">
        <v>328</v>
      </c>
      <c r="H135" s="328"/>
      <c r="I135" s="329"/>
      <c r="J135" s="329"/>
      <c r="K135" s="330"/>
      <c r="L135" s="330">
        <v>40187.040000000001</v>
      </c>
      <c r="M135" s="319">
        <v>0</v>
      </c>
      <c r="N135" s="159"/>
      <c r="O135" s="159"/>
      <c r="P135" s="158"/>
    </row>
    <row r="136" spans="1:16" s="47" customFormat="1" ht="27.6">
      <c r="A136" s="48"/>
      <c r="B136" s="64"/>
      <c r="C136" s="64"/>
      <c r="D136" s="331" t="s">
        <v>594</v>
      </c>
      <c r="E136" s="331" t="s">
        <v>35</v>
      </c>
      <c r="F136" s="332">
        <v>89512</v>
      </c>
      <c r="G136" s="128" t="s">
        <v>384</v>
      </c>
      <c r="H136" s="333" t="s">
        <v>42</v>
      </c>
      <c r="I136" s="334">
        <v>48</v>
      </c>
      <c r="J136" s="334">
        <v>48.47</v>
      </c>
      <c r="K136" s="334">
        <v>59.36</v>
      </c>
      <c r="L136" s="334">
        <v>2849.28</v>
      </c>
      <c r="M136" s="319">
        <v>48.47</v>
      </c>
      <c r="N136" s="106"/>
      <c r="O136" s="106"/>
      <c r="P136" s="158"/>
    </row>
    <row r="137" spans="1:16" s="47" customFormat="1" ht="27.6">
      <c r="A137" s="48"/>
      <c r="B137" s="64"/>
      <c r="C137" s="64"/>
      <c r="D137" s="331" t="s">
        <v>595</v>
      </c>
      <c r="E137" s="331" t="s">
        <v>35</v>
      </c>
      <c r="F137" s="332">
        <v>102711</v>
      </c>
      <c r="G137" s="128" t="s">
        <v>379</v>
      </c>
      <c r="H137" s="333" t="s">
        <v>128</v>
      </c>
      <c r="I137" s="334">
        <v>8</v>
      </c>
      <c r="J137" s="334">
        <v>77.66</v>
      </c>
      <c r="K137" s="334">
        <v>95.11</v>
      </c>
      <c r="L137" s="334">
        <v>760.88</v>
      </c>
      <c r="M137" s="319">
        <v>77.66</v>
      </c>
      <c r="N137" s="106"/>
      <c r="O137" s="106"/>
      <c r="P137" s="158"/>
    </row>
    <row r="138" spans="1:16" s="47" customFormat="1" ht="41.4">
      <c r="A138" s="48"/>
      <c r="B138" s="64"/>
      <c r="C138" s="64"/>
      <c r="D138" s="331" t="s">
        <v>596</v>
      </c>
      <c r="E138" s="331" t="s">
        <v>614</v>
      </c>
      <c r="F138" s="332">
        <v>9</v>
      </c>
      <c r="G138" s="128" t="s">
        <v>381</v>
      </c>
      <c r="H138" s="333" t="s">
        <v>128</v>
      </c>
      <c r="I138" s="334">
        <v>2</v>
      </c>
      <c r="J138" s="334">
        <v>885.15</v>
      </c>
      <c r="K138" s="334">
        <v>1084.04</v>
      </c>
      <c r="L138" s="334">
        <v>2168.08</v>
      </c>
      <c r="M138" s="319">
        <v>885.15</v>
      </c>
      <c r="N138" s="106"/>
      <c r="O138" s="106"/>
      <c r="P138" s="158"/>
    </row>
    <row r="139" spans="1:16" s="47" customFormat="1" ht="41.4">
      <c r="A139" s="48"/>
      <c r="B139" s="64"/>
      <c r="C139" s="64"/>
      <c r="D139" s="331" t="s">
        <v>597</v>
      </c>
      <c r="E139" s="331" t="s">
        <v>614</v>
      </c>
      <c r="F139" s="332">
        <v>10</v>
      </c>
      <c r="G139" s="128" t="s">
        <v>383</v>
      </c>
      <c r="H139" s="333" t="s">
        <v>42</v>
      </c>
      <c r="I139" s="334">
        <v>360</v>
      </c>
      <c r="J139" s="334">
        <v>78.040000000000006</v>
      </c>
      <c r="K139" s="334">
        <v>95.58</v>
      </c>
      <c r="L139" s="334">
        <v>34408.800000000003</v>
      </c>
      <c r="M139" s="319">
        <v>78.040000000000006</v>
      </c>
      <c r="N139" s="106"/>
      <c r="O139" s="106"/>
      <c r="P139" s="158"/>
    </row>
    <row r="140" spans="1:16" s="63" customFormat="1">
      <c r="A140" s="48"/>
      <c r="B140" s="64"/>
      <c r="C140" s="64"/>
      <c r="D140" s="335">
        <v>21</v>
      </c>
      <c r="E140" s="335"/>
      <c r="F140" s="336"/>
      <c r="G140" s="186" t="s">
        <v>211</v>
      </c>
      <c r="H140" s="328"/>
      <c r="I140" s="329"/>
      <c r="J140" s="329"/>
      <c r="K140" s="330"/>
      <c r="L140" s="330">
        <v>15165</v>
      </c>
      <c r="M140" s="319">
        <v>0</v>
      </c>
      <c r="N140" s="159"/>
      <c r="O140" s="159"/>
      <c r="P140" s="158"/>
    </row>
    <row r="141" spans="1:16" s="47" customFormat="1" ht="41.4">
      <c r="A141" s="48"/>
      <c r="B141" s="64"/>
      <c r="C141" s="64"/>
      <c r="D141" s="331" t="s">
        <v>598</v>
      </c>
      <c r="E141" s="331" t="s">
        <v>35</v>
      </c>
      <c r="F141" s="332">
        <v>100984</v>
      </c>
      <c r="G141" s="128" t="s">
        <v>288</v>
      </c>
      <c r="H141" s="333" t="s">
        <v>40</v>
      </c>
      <c r="I141" s="334">
        <v>450</v>
      </c>
      <c r="J141" s="334">
        <v>8.9</v>
      </c>
      <c r="K141" s="334">
        <v>10.9</v>
      </c>
      <c r="L141" s="334">
        <v>4905</v>
      </c>
      <c r="M141" s="319">
        <v>8.9</v>
      </c>
      <c r="N141" s="106"/>
      <c r="O141" s="106"/>
      <c r="P141" s="158"/>
    </row>
    <row r="142" spans="1:16" s="47" customFormat="1" ht="27.6">
      <c r="A142" s="48"/>
      <c r="B142" s="64"/>
      <c r="C142" s="64"/>
      <c r="D142" s="331" t="s">
        <v>599</v>
      </c>
      <c r="E142" s="331" t="s">
        <v>35</v>
      </c>
      <c r="F142" s="332">
        <v>95877</v>
      </c>
      <c r="G142" s="128" t="s">
        <v>289</v>
      </c>
      <c r="H142" s="333" t="s">
        <v>44</v>
      </c>
      <c r="I142" s="334">
        <v>4500</v>
      </c>
      <c r="J142" s="334">
        <v>1.86</v>
      </c>
      <c r="K142" s="334">
        <v>2.2799999999999998</v>
      </c>
      <c r="L142" s="334">
        <v>10260</v>
      </c>
      <c r="M142" s="319">
        <v>1.86</v>
      </c>
      <c r="N142" s="106"/>
      <c r="O142" s="106"/>
      <c r="P142" s="158"/>
    </row>
    <row r="143" spans="1:16" s="65" customFormat="1">
      <c r="A143" s="48"/>
      <c r="B143" s="106"/>
      <c r="C143" s="64"/>
      <c r="D143" s="337"/>
      <c r="E143" s="338"/>
      <c r="F143" s="339"/>
      <c r="G143" s="181"/>
      <c r="H143" s="340"/>
      <c r="I143" s="341"/>
      <c r="J143" s="107" t="s">
        <v>37</v>
      </c>
      <c r="K143" s="342"/>
      <c r="L143" s="342">
        <f>L140+L135+L126+L98+L89+L83+L79+L75+L67+L62+L57+L54+L49+L44+L41+L38+L35+L32+L26+L18+L11</f>
        <v>1462499.9999999998</v>
      </c>
      <c r="M143" s="182">
        <v>1.86</v>
      </c>
      <c r="N143" s="160"/>
      <c r="O143" s="160"/>
      <c r="P143" s="157"/>
    </row>
    <row r="144" spans="1:16" s="65" customFormat="1" ht="15" hidden="1" customHeight="1">
      <c r="A144" s="48"/>
      <c r="B144" s="64"/>
      <c r="C144" s="64"/>
      <c r="D144" s="343"/>
      <c r="E144" s="344"/>
      <c r="F144" s="345"/>
      <c r="G144" s="353"/>
      <c r="H144" s="354"/>
      <c r="I144" s="354"/>
      <c r="J144" s="355"/>
      <c r="K144" s="346"/>
      <c r="L144" s="346"/>
      <c r="M144" s="182"/>
      <c r="N144" s="160"/>
      <c r="O144" s="160"/>
      <c r="P144" s="157"/>
    </row>
    <row r="145" spans="1:13" ht="14.4" hidden="1">
      <c r="A145" s="48"/>
      <c r="D145" s="343"/>
      <c r="E145" s="344"/>
      <c r="F145" s="345"/>
      <c r="G145" s="353"/>
      <c r="H145" s="356"/>
      <c r="I145" s="356"/>
      <c r="J145" s="357"/>
      <c r="K145" s="346"/>
      <c r="L145" s="346"/>
      <c r="M145" s="182"/>
    </row>
    <row r="146" spans="1:13">
      <c r="A146" s="48"/>
      <c r="M146" s="182"/>
    </row>
    <row r="147" spans="1:13">
      <c r="A147" s="48"/>
      <c r="M147" s="182"/>
    </row>
    <row r="148" spans="1:13">
      <c r="A148" s="48"/>
      <c r="M148" s="182"/>
    </row>
    <row r="149" spans="1:13" ht="14.4" thickBot="1">
      <c r="A149" s="48"/>
      <c r="G149" s="316"/>
      <c r="M149" s="182"/>
    </row>
    <row r="150" spans="1:13">
      <c r="A150" s="48"/>
      <c r="G150" s="317"/>
      <c r="M150" s="182"/>
    </row>
    <row r="151" spans="1:13">
      <c r="A151" s="48"/>
      <c r="G151" s="318"/>
      <c r="M151" s="182"/>
    </row>
    <row r="152" spans="1:13">
      <c r="A152" s="48"/>
      <c r="M152" s="182"/>
    </row>
    <row r="153" spans="1:13">
      <c r="A153" s="48"/>
      <c r="M153" s="182"/>
    </row>
    <row r="154" spans="1:13">
      <c r="A154" s="48"/>
      <c r="M154" s="182"/>
    </row>
    <row r="155" spans="1:13">
      <c r="A155" s="48"/>
      <c r="M155" s="182"/>
    </row>
    <row r="156" spans="1:13">
      <c r="A156" s="48"/>
      <c r="M156" s="182"/>
    </row>
  </sheetData>
  <autoFilter ref="A10:L156"/>
  <mergeCells count="1">
    <mergeCell ref="D8:L8"/>
  </mergeCells>
  <phoneticPr fontId="67" type="noConversion"/>
  <pageMargins left="0.7" right="0.7" top="0.75" bottom="0.75" header="0.3" footer="0.3"/>
  <pageSetup paperSize="9" scale="58" firstPageNumber="0" fitToHeight="0" orientation="portrait" r:id="rId1"/>
  <headerFooter>
    <oddFooter>&amp;R&amp;P de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MSPhotoEd.3" shapeId="91137" r:id="rId5">
          <objectPr defaultSize="0" autoPict="0" r:id="rId6">
            <anchor moveWithCells="1" sizeWithCells="1">
              <from>
                <xdr:col>3</xdr:col>
                <xdr:colOff>228600</xdr:colOff>
                <xdr:row>1</xdr:row>
                <xdr:rowOff>0</xdr:rowOff>
              </from>
              <to>
                <xdr:col>4</xdr:col>
                <xdr:colOff>640080</xdr:colOff>
                <xdr:row>1</xdr:row>
                <xdr:rowOff>0</xdr:rowOff>
              </to>
            </anchor>
          </objectPr>
        </oleObject>
      </mc:Choice>
      <mc:Fallback>
        <oleObject progId="MSPhotoEd.3" shapeId="91137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pageSetUpPr fitToPage="1"/>
  </sheetPr>
  <dimension ref="A1:J61"/>
  <sheetViews>
    <sheetView view="pageBreakPreview" zoomScaleNormal="85" zoomScaleSheetLayoutView="100" zoomScalePageLayoutView="70" workbookViewId="0">
      <selection activeCell="F4" sqref="F4"/>
    </sheetView>
  </sheetViews>
  <sheetFormatPr defaultColWidth="9.109375" defaultRowHeight="13.8"/>
  <cols>
    <col min="1" max="1" width="10.109375" style="225" customWidth="1"/>
    <col min="2" max="2" width="7.44140625" style="225" customWidth="1"/>
    <col min="3" max="3" width="44.5546875" style="225" customWidth="1"/>
    <col min="4" max="4" width="12.5546875" style="225" customWidth="1"/>
    <col min="5" max="6" width="16.6640625" style="225" customWidth="1"/>
    <col min="7" max="7" width="16" style="227" customWidth="1"/>
    <col min="8" max="8" width="18.6640625" style="218" customWidth="1"/>
    <col min="9" max="9" width="17.44140625" style="218" customWidth="1"/>
    <col min="10" max="11" width="16.6640625" style="218" customWidth="1"/>
    <col min="12" max="12" width="15" style="218" customWidth="1"/>
    <col min="13" max="13" width="14.109375" style="218" customWidth="1"/>
    <col min="14" max="16384" width="9.109375" style="218"/>
  </cols>
  <sheetData>
    <row r="1" spans="1:8" s="191" customFormat="1" ht="27" customHeight="1">
      <c r="A1" s="363" t="s">
        <v>0</v>
      </c>
      <c r="B1" s="348" t="s">
        <v>389</v>
      </c>
      <c r="C1" s="369"/>
      <c r="D1" s="369"/>
      <c r="E1" s="369"/>
      <c r="F1" s="192"/>
      <c r="G1" s="193"/>
    </row>
    <row r="2" spans="1:8" s="191" customFormat="1">
      <c r="A2" s="363" t="s">
        <v>621</v>
      </c>
      <c r="B2" s="348" t="s">
        <v>622</v>
      </c>
      <c r="C2" s="194"/>
      <c r="D2" s="194"/>
      <c r="F2" s="359"/>
      <c r="G2" s="195"/>
    </row>
    <row r="3" spans="1:8" s="196" customFormat="1" ht="15" customHeight="1">
      <c r="A3" s="364" t="s">
        <v>1</v>
      </c>
      <c r="B3" s="349" t="s">
        <v>618</v>
      </c>
      <c r="C3" s="197"/>
      <c r="D3" s="194"/>
      <c r="E3" s="203"/>
      <c r="F3" s="203"/>
      <c r="G3" s="195"/>
    </row>
    <row r="4" spans="1:8" s="196" customFormat="1">
      <c r="A4" s="365" t="s">
        <v>2</v>
      </c>
      <c r="B4" s="362" t="s">
        <v>619</v>
      </c>
      <c r="D4" s="194"/>
      <c r="F4" s="198"/>
      <c r="G4" s="199"/>
    </row>
    <row r="5" spans="1:8" s="196" customFormat="1">
      <c r="A5" s="366" t="s">
        <v>359</v>
      </c>
      <c r="B5" s="367" t="s">
        <v>617</v>
      </c>
      <c r="D5" s="194"/>
      <c r="F5" s="198"/>
      <c r="G5" s="199"/>
    </row>
    <row r="6" spans="1:8" s="196" customFormat="1">
      <c r="A6" s="366" t="s">
        <v>620</v>
      </c>
      <c r="B6" s="368">
        <v>0.81459999999999999</v>
      </c>
      <c r="D6" s="194"/>
      <c r="F6" s="198"/>
      <c r="G6" s="199"/>
    </row>
    <row r="7" spans="1:8" s="201" customFormat="1">
      <c r="A7" s="200"/>
      <c r="C7" s="194"/>
      <c r="D7" s="194"/>
      <c r="E7" s="202"/>
      <c r="F7" s="198"/>
      <c r="G7" s="199"/>
    </row>
    <row r="8" spans="1:8" s="201" customFormat="1">
      <c r="A8" s="390" t="s">
        <v>484</v>
      </c>
      <c r="B8" s="390"/>
      <c r="C8" s="390"/>
      <c r="D8" s="390"/>
      <c r="E8" s="390"/>
      <c r="F8" s="390"/>
      <c r="G8" s="390"/>
    </row>
    <row r="9" spans="1:8" s="201" customFormat="1">
      <c r="A9" s="203"/>
      <c r="B9" s="203"/>
      <c r="E9" s="204"/>
      <c r="F9" s="205"/>
      <c r="G9" s="206"/>
    </row>
    <row r="10" spans="1:8" s="207" customFormat="1">
      <c r="A10" s="391" t="s">
        <v>3</v>
      </c>
      <c r="B10" s="392" t="s">
        <v>4</v>
      </c>
      <c r="C10" s="392"/>
      <c r="D10" s="392"/>
      <c r="E10" s="392"/>
      <c r="F10" s="392" t="s">
        <v>5</v>
      </c>
      <c r="G10" s="391" t="s">
        <v>6</v>
      </c>
    </row>
    <row r="11" spans="1:8" s="207" customFormat="1" ht="15.75" customHeight="1">
      <c r="A11" s="391"/>
      <c r="B11" s="392"/>
      <c r="C11" s="392"/>
      <c r="D11" s="392"/>
      <c r="E11" s="392"/>
      <c r="F11" s="392"/>
      <c r="G11" s="391"/>
    </row>
    <row r="12" spans="1:8" s="213" customFormat="1" ht="15.75" customHeight="1">
      <c r="A12" s="214" t="s">
        <v>302</v>
      </c>
      <c r="B12" s="385" t="s">
        <v>317</v>
      </c>
      <c r="C12" s="386"/>
      <c r="D12" s="386"/>
      <c r="E12" s="388"/>
      <c r="F12" s="388"/>
      <c r="G12" s="389"/>
      <c r="H12" s="212"/>
    </row>
    <row r="13" spans="1:8" s="213" customFormat="1" ht="15.75" customHeight="1">
      <c r="A13" s="208">
        <v>1</v>
      </c>
      <c r="B13" s="383" t="s">
        <v>316</v>
      </c>
      <c r="C13" s="383"/>
      <c r="D13" s="383"/>
      <c r="E13" s="209"/>
      <c r="F13" s="210">
        <f>'ORC TOTAL'!L11</f>
        <v>121173.63999999998</v>
      </c>
      <c r="G13" s="211">
        <f>F13/F41</f>
        <v>8.2853770940170948E-2</v>
      </c>
      <c r="H13" s="212"/>
    </row>
    <row r="14" spans="1:8" s="213" customFormat="1" ht="15.75" customHeight="1">
      <c r="A14" s="214">
        <v>2</v>
      </c>
      <c r="B14" s="383" t="s">
        <v>207</v>
      </c>
      <c r="C14" s="383"/>
      <c r="D14" s="383"/>
      <c r="E14" s="209"/>
      <c r="F14" s="210">
        <v>395772.94000000006</v>
      </c>
      <c r="G14" s="211">
        <v>0.29209007675025689</v>
      </c>
      <c r="H14" s="212"/>
    </row>
    <row r="15" spans="1:8" s="213" customFormat="1" ht="15.75" customHeight="1">
      <c r="A15" s="208">
        <v>3</v>
      </c>
      <c r="B15" s="383" t="s">
        <v>321</v>
      </c>
      <c r="C15" s="383"/>
      <c r="D15" s="383"/>
      <c r="E15" s="209"/>
      <c r="F15" s="210">
        <v>35842.289999999994</v>
      </c>
      <c r="G15" s="211">
        <v>2.6452482052152938E-2</v>
      </c>
      <c r="H15" s="212"/>
    </row>
    <row r="16" spans="1:8" s="213" customFormat="1" ht="15.75" customHeight="1">
      <c r="A16" s="214">
        <v>4</v>
      </c>
      <c r="B16" s="383" t="s">
        <v>208</v>
      </c>
      <c r="C16" s="383"/>
      <c r="D16" s="383"/>
      <c r="E16" s="209"/>
      <c r="F16" s="210">
        <v>98369.32</v>
      </c>
      <c r="G16" s="211">
        <v>7.2598953005114056E-2</v>
      </c>
      <c r="H16" s="212"/>
    </row>
    <row r="17" spans="1:8" s="213" customFormat="1" ht="15.75" customHeight="1">
      <c r="A17" s="215">
        <v>5</v>
      </c>
      <c r="B17" s="383" t="s">
        <v>209</v>
      </c>
      <c r="C17" s="383"/>
      <c r="D17" s="383"/>
      <c r="E17" s="209"/>
      <c r="F17" s="210">
        <v>10252.709999999999</v>
      </c>
      <c r="G17" s="211">
        <v>7.5667499794733837E-3</v>
      </c>
      <c r="H17" s="212"/>
    </row>
    <row r="18" spans="1:8" s="213" customFormat="1" ht="15.75" customHeight="1">
      <c r="A18" s="215">
        <v>6</v>
      </c>
      <c r="B18" s="383" t="s">
        <v>210</v>
      </c>
      <c r="C18" s="383"/>
      <c r="D18" s="383"/>
      <c r="E18" s="209"/>
      <c r="F18" s="210">
        <v>29710.34</v>
      </c>
      <c r="G18" s="211">
        <v>2.1926956179085251E-2</v>
      </c>
      <c r="H18" s="212"/>
    </row>
    <row r="19" spans="1:8" s="213" customFormat="1" ht="15.75" customHeight="1">
      <c r="A19" s="215">
        <v>7</v>
      </c>
      <c r="B19" s="383" t="s">
        <v>325</v>
      </c>
      <c r="C19" s="383"/>
      <c r="D19" s="383"/>
      <c r="E19" s="209"/>
      <c r="F19" s="210">
        <v>5370.36</v>
      </c>
      <c r="G19" s="211">
        <v>3.9634592469492032E-3</v>
      </c>
      <c r="H19" s="212"/>
    </row>
    <row r="20" spans="1:8" s="213" customFormat="1" ht="15.75" customHeight="1">
      <c r="A20" s="215" t="s">
        <v>303</v>
      </c>
      <c r="B20" s="385" t="s">
        <v>323</v>
      </c>
      <c r="C20" s="386"/>
      <c r="D20" s="386"/>
      <c r="E20" s="386"/>
      <c r="F20" s="386"/>
      <c r="G20" s="387"/>
      <c r="H20" s="212"/>
    </row>
    <row r="21" spans="1:8" s="213" customFormat="1" ht="15.75" customHeight="1">
      <c r="A21" s="215">
        <v>8</v>
      </c>
      <c r="B21" s="383" t="s">
        <v>316</v>
      </c>
      <c r="C21" s="383"/>
      <c r="D21" s="383"/>
      <c r="E21" s="209"/>
      <c r="F21" s="210">
        <v>4737.46</v>
      </c>
      <c r="G21" s="211">
        <v>3.4963622444846988E-3</v>
      </c>
      <c r="H21" s="212"/>
    </row>
    <row r="22" spans="1:8" s="213" customFormat="1" ht="15.75" customHeight="1">
      <c r="A22" s="215">
        <v>9</v>
      </c>
      <c r="B22" s="383" t="s">
        <v>207</v>
      </c>
      <c r="C22" s="383"/>
      <c r="D22" s="383"/>
      <c r="E22" s="209"/>
      <c r="F22" s="210">
        <v>196104.90999999997</v>
      </c>
      <c r="G22" s="211">
        <v>0.1505989111859988</v>
      </c>
      <c r="H22" s="212"/>
    </row>
    <row r="23" spans="1:8" s="213" customFormat="1" ht="15.75" customHeight="1">
      <c r="A23" s="215">
        <v>10</v>
      </c>
      <c r="B23" s="383" t="s">
        <v>325</v>
      </c>
      <c r="C23" s="383"/>
      <c r="D23" s="383"/>
      <c r="E23" s="209"/>
      <c r="F23" s="210">
        <v>4246.5200000000004</v>
      </c>
      <c r="G23" s="211">
        <v>3.1340344906567404E-3</v>
      </c>
      <c r="H23" s="212"/>
    </row>
    <row r="24" spans="1:8" s="213" customFormat="1" ht="15.75" customHeight="1">
      <c r="A24" s="215" t="s">
        <v>304</v>
      </c>
      <c r="B24" s="385" t="s">
        <v>324</v>
      </c>
      <c r="C24" s="386"/>
      <c r="D24" s="386"/>
      <c r="E24" s="386"/>
      <c r="F24" s="386"/>
      <c r="G24" s="387"/>
      <c r="H24" s="212"/>
    </row>
    <row r="25" spans="1:8" s="213" customFormat="1" ht="15.75" customHeight="1">
      <c r="A25" s="215">
        <v>11</v>
      </c>
      <c r="B25" s="383" t="s">
        <v>316</v>
      </c>
      <c r="C25" s="383"/>
      <c r="D25" s="383"/>
      <c r="E25" s="209"/>
      <c r="F25" s="210">
        <v>3947.88</v>
      </c>
      <c r="G25" s="211">
        <v>2.9136352037372488E-3</v>
      </c>
      <c r="H25" s="212"/>
    </row>
    <row r="26" spans="1:8" s="213" customFormat="1" ht="15.75" customHeight="1">
      <c r="A26" s="215">
        <v>12</v>
      </c>
      <c r="B26" s="383" t="s">
        <v>207</v>
      </c>
      <c r="C26" s="383"/>
      <c r="D26" s="383"/>
      <c r="E26" s="209"/>
      <c r="F26" s="210">
        <v>77348.56</v>
      </c>
      <c r="G26" s="211">
        <v>5.7085122403129372E-2</v>
      </c>
      <c r="H26" s="212"/>
    </row>
    <row r="27" spans="1:8" s="213" customFormat="1" ht="15.75" customHeight="1">
      <c r="A27" s="215">
        <v>13</v>
      </c>
      <c r="B27" s="383" t="s">
        <v>325</v>
      </c>
      <c r="C27" s="383"/>
      <c r="D27" s="383"/>
      <c r="E27" s="209"/>
      <c r="F27" s="210">
        <v>62491.329999999994</v>
      </c>
      <c r="G27" s="211">
        <v>4.8420519145006904E-2</v>
      </c>
      <c r="H27" s="212"/>
    </row>
    <row r="28" spans="1:8" s="213" customFormat="1" ht="15.75" customHeight="1">
      <c r="A28" s="215" t="s">
        <v>306</v>
      </c>
      <c r="B28" s="385" t="s">
        <v>326</v>
      </c>
      <c r="C28" s="386"/>
      <c r="D28" s="386"/>
      <c r="E28" s="386"/>
      <c r="F28" s="386"/>
      <c r="G28" s="387"/>
      <c r="H28" s="212"/>
    </row>
    <row r="29" spans="1:8" s="213" customFormat="1" ht="15.75" customHeight="1">
      <c r="A29" s="215">
        <v>14</v>
      </c>
      <c r="B29" s="383" t="s">
        <v>207</v>
      </c>
      <c r="C29" s="383"/>
      <c r="D29" s="383"/>
      <c r="E29" s="209"/>
      <c r="F29" s="210">
        <v>101822.73</v>
      </c>
      <c r="G29" s="211">
        <v>7.5147658294717243E-2</v>
      </c>
      <c r="H29" s="212"/>
    </row>
    <row r="30" spans="1:8" s="213" customFormat="1" ht="15.75" customHeight="1">
      <c r="A30" s="215">
        <v>15</v>
      </c>
      <c r="B30" s="383" t="s">
        <v>210</v>
      </c>
      <c r="C30" s="383"/>
      <c r="D30" s="383"/>
      <c r="E30" s="209"/>
      <c r="F30" s="210">
        <v>53964.7</v>
      </c>
      <c r="G30" s="211">
        <v>3.9827263062369521E-2</v>
      </c>
      <c r="H30" s="212"/>
    </row>
    <row r="31" spans="1:8" s="213" customFormat="1" ht="15.75" customHeight="1">
      <c r="A31" s="215">
        <v>16</v>
      </c>
      <c r="B31" s="383" t="s">
        <v>207</v>
      </c>
      <c r="C31" s="383"/>
      <c r="D31" s="383"/>
      <c r="E31" s="209"/>
      <c r="F31" s="210">
        <v>42870.880000000005</v>
      </c>
      <c r="G31" s="211">
        <v>3.1639759437108061E-2</v>
      </c>
      <c r="H31" s="212"/>
    </row>
    <row r="32" spans="1:8" s="213" customFormat="1" ht="15.75" customHeight="1">
      <c r="A32" s="215" t="s">
        <v>305</v>
      </c>
      <c r="B32" s="385" t="s">
        <v>327</v>
      </c>
      <c r="C32" s="386"/>
      <c r="D32" s="386"/>
      <c r="E32" s="386"/>
      <c r="F32" s="386"/>
      <c r="G32" s="387"/>
      <c r="H32" s="212"/>
    </row>
    <row r="33" spans="1:10" s="213" customFormat="1" ht="15.75" customHeight="1">
      <c r="A33" s="215">
        <v>17</v>
      </c>
      <c r="B33" s="383" t="s">
        <v>364</v>
      </c>
      <c r="C33" s="383"/>
      <c r="D33" s="383"/>
      <c r="E33" s="209"/>
      <c r="F33" s="210">
        <v>63999.479999999996</v>
      </c>
      <c r="G33" s="211">
        <v>4.9243484638128179E-2</v>
      </c>
      <c r="H33" s="212"/>
    </row>
    <row r="34" spans="1:10" s="213" customFormat="1" ht="15.75" customHeight="1">
      <c r="A34" s="215">
        <v>18</v>
      </c>
      <c r="B34" s="383" t="s">
        <v>280</v>
      </c>
      <c r="C34" s="383"/>
      <c r="D34" s="383"/>
      <c r="E34" s="209"/>
      <c r="F34" s="210">
        <v>85774.419999999984</v>
      </c>
      <c r="G34" s="211">
        <v>6.330359347080701E-2</v>
      </c>
      <c r="H34" s="212"/>
    </row>
    <row r="35" spans="1:10" s="213" customFormat="1" ht="15.75" customHeight="1">
      <c r="A35" s="215">
        <v>19</v>
      </c>
      <c r="B35" s="383" t="s">
        <v>370</v>
      </c>
      <c r="C35" s="383"/>
      <c r="D35" s="383"/>
      <c r="E35" s="209"/>
      <c r="F35" s="210">
        <v>2421.5099999999998</v>
      </c>
      <c r="G35" s="211">
        <v>1.7871397066833829E-3</v>
      </c>
      <c r="H35" s="212"/>
    </row>
    <row r="36" spans="1:10" s="213" customFormat="1" ht="15.75" customHeight="1">
      <c r="A36" s="215">
        <v>20</v>
      </c>
      <c r="B36" s="383" t="s">
        <v>328</v>
      </c>
      <c r="C36" s="383"/>
      <c r="D36" s="383"/>
      <c r="E36" s="209"/>
      <c r="F36" s="210">
        <v>40530.339999999997</v>
      </c>
      <c r="G36" s="211">
        <v>2.9912367914758101E-2</v>
      </c>
      <c r="H36" s="212"/>
    </row>
    <row r="37" spans="1:10" s="213" customFormat="1" ht="15.75" customHeight="1">
      <c r="A37" s="215">
        <v>21</v>
      </c>
      <c r="B37" s="383" t="s">
        <v>211</v>
      </c>
      <c r="C37" s="383"/>
      <c r="D37" s="383"/>
      <c r="E37" s="209"/>
      <c r="F37" s="210">
        <v>15101.13</v>
      </c>
      <c r="G37" s="211">
        <v>1.1144997225931019E-2</v>
      </c>
      <c r="H37" s="212"/>
    </row>
    <row r="38" spans="1:10" s="213" customFormat="1" ht="15.75" customHeight="1">
      <c r="A38" s="208"/>
      <c r="B38" s="383"/>
      <c r="C38" s="383"/>
      <c r="D38" s="383"/>
      <c r="E38" s="216"/>
      <c r="F38" s="210"/>
      <c r="G38" s="211"/>
    </row>
    <row r="39" spans="1:10" ht="18" customHeight="1">
      <c r="A39" s="384" t="s">
        <v>363</v>
      </c>
      <c r="B39" s="384"/>
      <c r="C39" s="384"/>
      <c r="D39" s="384">
        <v>0.25030000000000002</v>
      </c>
      <c r="E39" s="304">
        <f>'ORC TOTAL'!K144</f>
        <v>0</v>
      </c>
      <c r="F39" s="234"/>
      <c r="G39" s="233"/>
      <c r="H39" s="217"/>
      <c r="I39" s="217"/>
    </row>
    <row r="40" spans="1:10" ht="18" customHeight="1">
      <c r="A40" s="384"/>
      <c r="B40" s="384"/>
      <c r="C40" s="384"/>
      <c r="D40" s="384"/>
      <c r="E40" s="234"/>
      <c r="F40" s="234"/>
      <c r="G40" s="233"/>
      <c r="H40" s="217"/>
      <c r="I40" s="217"/>
    </row>
    <row r="41" spans="1:10" s="213" customFormat="1" ht="18" customHeight="1">
      <c r="A41" s="384" t="s">
        <v>7</v>
      </c>
      <c r="B41" s="384"/>
      <c r="C41" s="384"/>
      <c r="D41" s="384"/>
      <c r="E41" s="233">
        <f>'ORC TOTAL'!K143</f>
        <v>0</v>
      </c>
      <c r="F41" s="234">
        <f>'ORC TOTAL'!L143</f>
        <v>1462499.9999999998</v>
      </c>
      <c r="G41" s="235">
        <v>1.0000000000000002</v>
      </c>
      <c r="H41" s="217"/>
      <c r="I41" s="217"/>
      <c r="J41" s="217"/>
    </row>
    <row r="42" spans="1:10">
      <c r="A42" s="219"/>
      <c r="B42" s="219"/>
      <c r="C42" s="219"/>
      <c r="D42" s="220"/>
      <c r="E42" s="221"/>
      <c r="F42" s="221"/>
      <c r="G42" s="222"/>
      <c r="I42" s="217"/>
    </row>
    <row r="43" spans="1:10">
      <c r="A43" s="223"/>
      <c r="B43" s="223"/>
      <c r="C43" s="223"/>
      <c r="D43" s="223"/>
      <c r="E43" s="223"/>
      <c r="F43" s="223"/>
      <c r="G43" s="224"/>
    </row>
    <row r="44" spans="1:10">
      <c r="E44" s="226"/>
      <c r="F44" s="226"/>
    </row>
    <row r="46" spans="1:10">
      <c r="E46" s="228"/>
    </row>
    <row r="47" spans="1:10">
      <c r="C47" s="229"/>
      <c r="D47" s="227"/>
      <c r="E47" s="230"/>
    </row>
    <row r="48" spans="1:10">
      <c r="C48" s="229"/>
      <c r="D48" s="227"/>
      <c r="E48" s="230"/>
    </row>
    <row r="49" spans="3:7">
      <c r="C49" s="229"/>
      <c r="D49" s="227"/>
      <c r="E49" s="230"/>
    </row>
    <row r="50" spans="3:7">
      <c r="C50" s="229"/>
      <c r="D50" s="227"/>
      <c r="E50" s="230"/>
    </row>
    <row r="51" spans="3:7">
      <c r="C51" s="229"/>
      <c r="D51" s="227"/>
      <c r="E51" s="230"/>
    </row>
    <row r="52" spans="3:7">
      <c r="C52" s="229"/>
      <c r="D52" s="227"/>
      <c r="E52" s="230"/>
    </row>
    <row r="53" spans="3:7">
      <c r="C53" s="229"/>
      <c r="D53" s="227"/>
      <c r="E53" s="230"/>
    </row>
    <row r="54" spans="3:7">
      <c r="C54" s="229"/>
      <c r="D54" s="227"/>
      <c r="E54" s="230"/>
    </row>
    <row r="55" spans="3:7">
      <c r="C55" s="229"/>
      <c r="D55" s="227"/>
      <c r="E55" s="230"/>
    </row>
    <row r="56" spans="3:7">
      <c r="C56" s="229"/>
      <c r="D56" s="227"/>
      <c r="E56" s="230"/>
    </row>
    <row r="57" spans="3:7">
      <c r="C57" s="229"/>
      <c r="D57" s="227"/>
      <c r="E57" s="230"/>
    </row>
    <row r="58" spans="3:7">
      <c r="C58" s="229"/>
      <c r="D58" s="227"/>
      <c r="E58" s="230"/>
    </row>
    <row r="59" spans="3:7">
      <c r="C59" s="229"/>
      <c r="D59" s="227"/>
      <c r="E59" s="230"/>
    </row>
    <row r="60" spans="3:7">
      <c r="C60" s="229"/>
      <c r="D60" s="227"/>
      <c r="E60" s="230"/>
    </row>
    <row r="61" spans="3:7">
      <c r="E61" s="231"/>
      <c r="G61" s="232"/>
    </row>
  </sheetData>
  <mergeCells count="36">
    <mergeCell ref="B17:D17"/>
    <mergeCell ref="B18:D18"/>
    <mergeCell ref="B28:G28"/>
    <mergeCell ref="A39:D39"/>
    <mergeCell ref="B13:D13"/>
    <mergeCell ref="B14:D14"/>
    <mergeCell ref="B15:D15"/>
    <mergeCell ref="B16:D16"/>
    <mergeCell ref="B29:D29"/>
    <mergeCell ref="B30:D30"/>
    <mergeCell ref="B31:D31"/>
    <mergeCell ref="B19:D19"/>
    <mergeCell ref="B27:D27"/>
    <mergeCell ref="B21:D21"/>
    <mergeCell ref="B23:D23"/>
    <mergeCell ref="B25:D25"/>
    <mergeCell ref="B12:G12"/>
    <mergeCell ref="A8:G8"/>
    <mergeCell ref="A10:A11"/>
    <mergeCell ref="E10:E11"/>
    <mergeCell ref="G10:G11"/>
    <mergeCell ref="F10:F11"/>
    <mergeCell ref="B10:D11"/>
    <mergeCell ref="B20:G20"/>
    <mergeCell ref="B24:G24"/>
    <mergeCell ref="B26:D26"/>
    <mergeCell ref="B22:D22"/>
    <mergeCell ref="B32:G32"/>
    <mergeCell ref="B33:D33"/>
    <mergeCell ref="B34:D34"/>
    <mergeCell ref="B35:D35"/>
    <mergeCell ref="A41:D41"/>
    <mergeCell ref="B38:D38"/>
    <mergeCell ref="B36:D36"/>
    <mergeCell ref="B37:D37"/>
    <mergeCell ref="A40:D40"/>
  </mergeCells>
  <conditionalFormatting sqref="A42">
    <cfRule type="cellIs" dxfId="2" priority="5" operator="equal">
      <formula>"PREENCHER PRAZO NA FOLHA DE FECHAMENTO!"</formula>
    </cfRule>
  </conditionalFormatting>
  <conditionalFormatting sqref="G41">
    <cfRule type="cellIs" dxfId="1" priority="3" operator="greaterThan">
      <formula>1</formula>
    </cfRule>
    <cfRule type="cellIs" dxfId="0" priority="4" operator="lessThan">
      <formula>1</formula>
    </cfRule>
  </conditionalFormatting>
  <pageMargins left="0.7" right="0.7" top="0.75" bottom="0.75" header="0.3" footer="0.3"/>
  <pageSetup paperSize="9" scale="71" fitToHeight="0" orientation="portrait" r:id="rId1"/>
  <headerFooter>
    <oddFooter>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B603"/>
  <sheetViews>
    <sheetView showGridLines="0" tabSelected="1" view="pageBreakPreview" zoomScaleNormal="100" zoomScaleSheetLayoutView="100" zoomScalePageLayoutView="85" workbookViewId="0">
      <selection activeCell="D2" sqref="D2"/>
    </sheetView>
  </sheetViews>
  <sheetFormatPr defaultColWidth="10.44140625" defaultRowHeight="13.8"/>
  <cols>
    <col min="1" max="1" width="6.33203125" style="30" customWidth="1"/>
    <col min="2" max="2" width="5.6640625" style="30" customWidth="1"/>
    <col min="3" max="3" width="10.109375" style="78" customWidth="1"/>
    <col min="4" max="5" width="10.44140625" style="66" customWidth="1"/>
    <col min="6" max="6" width="11.6640625" style="68" customWidth="1"/>
    <col min="7" max="7" width="58.44140625" style="78" customWidth="1"/>
    <col min="8" max="8" width="9.5546875" style="129" customWidth="1"/>
    <col min="9" max="9" width="11" style="129" customWidth="1"/>
    <col min="10" max="10" width="12" style="129" customWidth="1"/>
    <col min="11" max="11" width="13" style="129" customWidth="1"/>
    <col min="12" max="12" width="15.6640625" style="129" customWidth="1"/>
    <col min="13" max="13" width="15" style="161" customWidth="1"/>
    <col min="14" max="14" width="10" style="129" bestFit="1" customWidth="1"/>
    <col min="15" max="21" width="6.44140625" style="129" customWidth="1"/>
    <col min="22" max="26" width="6.44140625" style="79" customWidth="1"/>
    <col min="27" max="27" width="6.44140625" style="75" customWidth="1"/>
    <col min="28" max="28" width="8.44140625" style="75" customWidth="1"/>
    <col min="29" max="33" width="10.44140625" style="30" customWidth="1"/>
    <col min="34" max="16384" width="10.44140625" style="30"/>
  </cols>
  <sheetData>
    <row r="1" spans="1:27" ht="15" customHeight="1">
      <c r="A1" s="48"/>
      <c r="C1" s="363" t="s">
        <v>0</v>
      </c>
      <c r="D1" s="348" t="s">
        <v>389</v>
      </c>
      <c r="E1" s="348"/>
      <c r="F1" s="348"/>
      <c r="G1" s="348"/>
      <c r="H1" s="348"/>
      <c r="I1" s="79"/>
      <c r="J1" s="296"/>
      <c r="K1" s="297"/>
      <c r="L1" s="73"/>
      <c r="M1" s="162"/>
      <c r="N1" s="149"/>
      <c r="O1" s="149"/>
      <c r="P1" s="149"/>
      <c r="Q1" s="149"/>
      <c r="R1" s="149"/>
      <c r="S1" s="149"/>
      <c r="T1" s="149"/>
      <c r="U1" s="149"/>
      <c r="W1" s="149"/>
      <c r="X1" s="30"/>
      <c r="Z1" s="30"/>
      <c r="AA1" s="74"/>
    </row>
    <row r="2" spans="1:27">
      <c r="C2" s="363" t="s">
        <v>621</v>
      </c>
      <c r="D2" s="348" t="s">
        <v>622</v>
      </c>
      <c r="E2" s="348"/>
      <c r="F2" s="348"/>
      <c r="G2" s="348"/>
      <c r="H2" s="348"/>
      <c r="I2" s="79"/>
      <c r="J2" s="296"/>
      <c r="K2" s="297"/>
      <c r="L2" s="76"/>
      <c r="M2" s="162"/>
      <c r="N2" s="149"/>
      <c r="O2" s="149"/>
      <c r="P2" s="149"/>
      <c r="Q2" s="149"/>
      <c r="R2" s="149"/>
      <c r="S2" s="149"/>
      <c r="T2" s="149"/>
      <c r="U2" s="149"/>
      <c r="W2" s="147"/>
      <c r="X2" s="30"/>
      <c r="Z2" s="30"/>
      <c r="AA2" s="74"/>
    </row>
    <row r="3" spans="1:27" ht="14.4">
      <c r="C3" s="364" t="s">
        <v>1</v>
      </c>
      <c r="D3" s="349" t="s">
        <v>618</v>
      </c>
      <c r="E3" s="350"/>
      <c r="F3" s="350"/>
      <c r="G3" s="34"/>
      <c r="H3" s="321"/>
      <c r="I3" s="79"/>
      <c r="J3" s="79"/>
      <c r="K3" s="79"/>
      <c r="L3" s="76"/>
      <c r="M3" s="162"/>
      <c r="N3" s="149"/>
      <c r="O3" s="149"/>
      <c r="P3" s="149"/>
      <c r="Q3" s="149"/>
      <c r="R3" s="149"/>
      <c r="S3" s="149"/>
      <c r="T3" s="149"/>
      <c r="U3" s="149"/>
      <c r="W3" s="147"/>
      <c r="X3" s="30"/>
      <c r="Z3" s="30"/>
      <c r="AA3" s="74"/>
    </row>
    <row r="4" spans="1:27" ht="14.4">
      <c r="C4" s="365" t="s">
        <v>2</v>
      </c>
      <c r="D4" s="362" t="s">
        <v>619</v>
      </c>
      <c r="E4" s="350"/>
      <c r="F4" s="350"/>
      <c r="G4" s="34"/>
      <c r="H4" s="321"/>
      <c r="I4" s="79"/>
      <c r="J4" s="72"/>
      <c r="K4" s="184"/>
      <c r="L4" s="76"/>
      <c r="M4" s="162"/>
      <c r="N4" s="149"/>
      <c r="O4" s="149"/>
      <c r="P4" s="149"/>
      <c r="Q4" s="149"/>
      <c r="R4" s="149"/>
      <c r="S4" s="149"/>
      <c r="T4" s="149"/>
      <c r="U4" s="149"/>
      <c r="W4" s="147"/>
      <c r="X4" s="30"/>
      <c r="Z4" s="30"/>
      <c r="AA4" s="74"/>
    </row>
    <row r="5" spans="1:27" ht="14.4">
      <c r="C5" s="366" t="s">
        <v>359</v>
      </c>
      <c r="D5" s="367" t="s">
        <v>617</v>
      </c>
      <c r="E5" s="350"/>
      <c r="F5" s="350"/>
      <c r="G5" s="34"/>
      <c r="H5" s="321"/>
      <c r="I5" s="79"/>
      <c r="J5" s="30"/>
      <c r="K5" s="30"/>
      <c r="L5" s="76"/>
      <c r="M5" s="162"/>
      <c r="N5" s="149"/>
      <c r="O5" s="149"/>
      <c r="P5" s="149"/>
      <c r="Q5" s="149"/>
      <c r="R5" s="149"/>
      <c r="S5" s="149"/>
      <c r="T5" s="149"/>
      <c r="U5" s="149"/>
      <c r="W5" s="147"/>
      <c r="X5" s="30"/>
      <c r="Z5" s="30"/>
      <c r="AA5" s="74"/>
    </row>
    <row r="6" spans="1:27" ht="14.4">
      <c r="C6" s="366" t="s">
        <v>620</v>
      </c>
      <c r="D6" s="368">
        <v>0.81459999999999999</v>
      </c>
      <c r="E6" s="350"/>
      <c r="F6" s="350"/>
      <c r="G6" s="34"/>
      <c r="H6" s="321"/>
      <c r="I6" s="79"/>
      <c r="J6" s="72"/>
      <c r="K6" s="185"/>
      <c r="L6" s="76"/>
      <c r="M6" s="162"/>
      <c r="N6" s="162"/>
      <c r="O6" s="149"/>
      <c r="P6" s="149"/>
      <c r="Q6" s="149"/>
      <c r="R6" s="149"/>
      <c r="S6" s="149"/>
      <c r="T6" s="149"/>
      <c r="U6" s="149"/>
      <c r="W6" s="147"/>
      <c r="X6" s="30"/>
      <c r="Z6" s="30"/>
      <c r="AA6" s="77"/>
    </row>
    <row r="7" spans="1:27">
      <c r="C7" s="69"/>
      <c r="E7" s="67"/>
      <c r="F7" s="67"/>
      <c r="H7" s="149"/>
      <c r="I7" s="149"/>
      <c r="J7" s="149"/>
      <c r="K7" s="148"/>
      <c r="L7" s="146"/>
      <c r="M7" s="162"/>
      <c r="N7" s="162"/>
      <c r="O7" s="149"/>
      <c r="P7" s="149"/>
      <c r="Q7" s="149"/>
      <c r="R7" s="149"/>
      <c r="S7" s="149"/>
      <c r="T7" s="149"/>
      <c r="U7" s="149"/>
      <c r="V7" s="30"/>
      <c r="W7" s="147"/>
      <c r="X7" s="30"/>
      <c r="Y7" s="30"/>
      <c r="Z7" s="30"/>
      <c r="AA7" s="77"/>
    </row>
    <row r="8" spans="1:27">
      <c r="A8" s="48"/>
      <c r="C8" s="393" t="s">
        <v>126</v>
      </c>
      <c r="D8" s="394"/>
      <c r="E8" s="394"/>
      <c r="F8" s="394"/>
      <c r="G8" s="394"/>
      <c r="H8" s="394"/>
      <c r="I8" s="394"/>
      <c r="J8" s="394"/>
      <c r="K8" s="394"/>
      <c r="L8" s="394"/>
      <c r="M8" s="162"/>
      <c r="N8" s="149"/>
      <c r="O8" s="149"/>
      <c r="P8" s="149"/>
      <c r="Q8" s="149"/>
      <c r="R8" s="149"/>
      <c r="S8" s="149"/>
      <c r="T8" s="149"/>
      <c r="U8" s="149"/>
      <c r="V8" s="148"/>
      <c r="W8" s="147"/>
      <c r="X8" s="30"/>
      <c r="Y8" s="146"/>
      <c r="Z8" s="30"/>
      <c r="AA8" s="77"/>
    </row>
    <row r="9" spans="1:27">
      <c r="C9" s="69"/>
      <c r="E9" s="67"/>
      <c r="F9" s="67"/>
      <c r="H9" s="149"/>
      <c r="I9" s="149"/>
      <c r="J9" s="149"/>
      <c r="K9" s="149"/>
      <c r="L9" s="149"/>
      <c r="M9" s="162"/>
      <c r="N9" s="149"/>
      <c r="O9" s="149"/>
      <c r="P9" s="149"/>
      <c r="Q9" s="149"/>
      <c r="R9" s="149"/>
      <c r="S9" s="149"/>
      <c r="T9" s="149"/>
      <c r="U9" s="149"/>
      <c r="V9" s="148"/>
      <c r="W9" s="147"/>
      <c r="X9" s="30"/>
      <c r="Y9" s="146"/>
      <c r="Z9" s="30"/>
      <c r="AA9" s="77"/>
    </row>
    <row r="10" spans="1:27">
      <c r="C10" s="399" t="s">
        <v>125</v>
      </c>
      <c r="D10" s="400" t="s">
        <v>124</v>
      </c>
      <c r="E10" s="401"/>
      <c r="F10" s="402" t="s">
        <v>123</v>
      </c>
      <c r="G10" s="395" t="s">
        <v>122</v>
      </c>
      <c r="H10" s="404" t="s">
        <v>121</v>
      </c>
      <c r="I10" s="405" t="s">
        <v>120</v>
      </c>
      <c r="J10" s="396" t="s">
        <v>119</v>
      </c>
      <c r="K10" s="156"/>
      <c r="L10" s="398" t="s">
        <v>118</v>
      </c>
      <c r="M10" s="162"/>
      <c r="N10" s="149"/>
      <c r="O10" s="149"/>
      <c r="P10" s="149"/>
      <c r="Q10" s="149"/>
      <c r="R10" s="149"/>
      <c r="S10" s="149"/>
      <c r="T10" s="149"/>
      <c r="U10" s="149"/>
      <c r="V10" s="148"/>
      <c r="W10" s="147"/>
      <c r="X10" s="30"/>
      <c r="Y10" s="146"/>
      <c r="Z10" s="30"/>
      <c r="AA10" s="77"/>
    </row>
    <row r="11" spans="1:27">
      <c r="C11" s="399"/>
      <c r="D11" s="155" t="s">
        <v>53</v>
      </c>
      <c r="E11" s="155" t="s">
        <v>117</v>
      </c>
      <c r="F11" s="403"/>
      <c r="G11" s="395"/>
      <c r="H11" s="404"/>
      <c r="I11" s="405"/>
      <c r="J11" s="397"/>
      <c r="K11" s="151" t="s">
        <v>37</v>
      </c>
      <c r="L11" s="399"/>
      <c r="M11" s="162"/>
      <c r="N11" s="149"/>
      <c r="O11" s="149"/>
      <c r="P11" s="149"/>
      <c r="Q11" s="149"/>
      <c r="R11" s="149"/>
      <c r="S11" s="149"/>
      <c r="T11" s="149"/>
      <c r="U11" s="149"/>
      <c r="V11" s="148"/>
      <c r="W11" s="147"/>
      <c r="X11" s="30"/>
      <c r="Y11" s="146"/>
      <c r="Z11" s="30"/>
      <c r="AA11" s="77"/>
    </row>
    <row r="12" spans="1:27">
      <c r="A12" s="48"/>
      <c r="C12" s="155"/>
      <c r="D12" s="155"/>
      <c r="E12" s="155"/>
      <c r="F12" s="155"/>
      <c r="G12" s="165"/>
      <c r="H12" s="154"/>
      <c r="I12" s="153"/>
      <c r="J12" s="152"/>
      <c r="K12" s="151"/>
      <c r="L12" s="150"/>
      <c r="M12" s="162"/>
      <c r="N12" s="149"/>
      <c r="O12" s="149"/>
      <c r="P12" s="149"/>
      <c r="Q12" s="149"/>
      <c r="R12" s="149"/>
      <c r="S12" s="149"/>
      <c r="T12" s="149"/>
      <c r="U12" s="149"/>
      <c r="V12" s="148"/>
      <c r="W12" s="147"/>
      <c r="X12" s="30"/>
      <c r="Y12" s="146"/>
      <c r="Z12" s="30"/>
      <c r="AA12" s="77"/>
    </row>
    <row r="13" spans="1:27">
      <c r="A13" s="48"/>
      <c r="C13" s="142" t="s">
        <v>34</v>
      </c>
      <c r="D13" s="142"/>
      <c r="E13" s="142"/>
      <c r="F13" s="142">
        <v>0</v>
      </c>
      <c r="G13" s="320" t="str">
        <f>'ORC TOTAL'!G13</f>
        <v>ADMINISTRAÇÃO LOCAL</v>
      </c>
      <c r="H13" s="142" t="s">
        <v>40</v>
      </c>
      <c r="I13" s="141"/>
      <c r="J13" s="145"/>
      <c r="K13" s="144">
        <f>SUM(K14:K15)</f>
        <v>21889.609992169997</v>
      </c>
      <c r="L13" s="142" t="s">
        <v>307</v>
      </c>
      <c r="M13" s="162"/>
      <c r="N13" s="149"/>
      <c r="O13" s="149"/>
      <c r="P13" s="149"/>
      <c r="Q13" s="149"/>
      <c r="R13" s="149"/>
      <c r="S13" s="149"/>
      <c r="T13" s="149"/>
      <c r="U13" s="149"/>
      <c r="V13" s="148"/>
      <c r="W13" s="147"/>
      <c r="X13" s="30"/>
      <c r="Y13" s="146"/>
      <c r="Z13" s="30"/>
      <c r="AA13" s="77"/>
    </row>
    <row r="14" spans="1:27" ht="27.6">
      <c r="A14" s="48"/>
      <c r="C14" s="140" t="s">
        <v>262</v>
      </c>
      <c r="D14" s="140">
        <v>90777</v>
      </c>
      <c r="E14" s="143"/>
      <c r="F14" s="143"/>
      <c r="G14" s="164" t="s">
        <v>611</v>
      </c>
      <c r="H14" s="139" t="s">
        <v>62</v>
      </c>
      <c r="I14" s="138">
        <v>122</v>
      </c>
      <c r="J14" s="137">
        <v>128.88999999999999</v>
      </c>
      <c r="K14" s="136">
        <f>J14*I14</f>
        <v>15724.579999999998</v>
      </c>
      <c r="L14" s="135" t="s">
        <v>601</v>
      </c>
      <c r="M14" s="162"/>
      <c r="N14" s="149"/>
      <c r="O14" s="149"/>
      <c r="P14" s="149"/>
      <c r="Q14" s="149"/>
      <c r="R14" s="149"/>
      <c r="S14" s="149"/>
      <c r="T14" s="149"/>
      <c r="U14" s="149"/>
      <c r="V14" s="148"/>
      <c r="W14" s="147"/>
      <c r="X14" s="30"/>
      <c r="Y14" s="146"/>
      <c r="Z14" s="30"/>
      <c r="AA14" s="77"/>
    </row>
    <row r="15" spans="1:27">
      <c r="A15" s="48"/>
      <c r="C15" s="140" t="s">
        <v>262</v>
      </c>
      <c r="D15" s="140">
        <v>90776</v>
      </c>
      <c r="E15" s="143"/>
      <c r="F15" s="143"/>
      <c r="G15" s="164" t="s">
        <v>612</v>
      </c>
      <c r="H15" s="139" t="s">
        <v>62</v>
      </c>
      <c r="I15" s="138">
        <v>195.90181100000001</v>
      </c>
      <c r="J15" s="137">
        <v>31.47</v>
      </c>
      <c r="K15" s="136">
        <f>J15*I15</f>
        <v>6165.0299921699998</v>
      </c>
      <c r="L15" s="135" t="s">
        <v>601</v>
      </c>
      <c r="M15" s="162"/>
      <c r="N15" s="149"/>
      <c r="O15" s="149"/>
      <c r="P15" s="149"/>
      <c r="Q15" s="149"/>
      <c r="R15" s="149"/>
      <c r="S15" s="149"/>
      <c r="T15" s="149"/>
      <c r="U15" s="149"/>
      <c r="V15" s="148"/>
      <c r="W15" s="147"/>
      <c r="X15" s="30"/>
      <c r="Y15" s="146"/>
      <c r="Z15" s="30"/>
      <c r="AA15" s="77"/>
    </row>
    <row r="16" spans="1:27" ht="27.6">
      <c r="C16" s="142" t="s">
        <v>34</v>
      </c>
      <c r="D16" s="142"/>
      <c r="E16" s="142"/>
      <c r="F16" s="142" t="s">
        <v>183</v>
      </c>
      <c r="G16" s="166" t="s">
        <v>309</v>
      </c>
      <c r="H16" s="142" t="s">
        <v>40</v>
      </c>
      <c r="I16" s="141"/>
      <c r="J16" s="145"/>
      <c r="K16" s="144">
        <v>170.61</v>
      </c>
      <c r="L16" s="142" t="s">
        <v>307</v>
      </c>
      <c r="M16" s="163"/>
      <c r="N16" s="149"/>
      <c r="O16" s="149"/>
      <c r="P16" s="149"/>
      <c r="Q16" s="149"/>
      <c r="R16" s="149"/>
      <c r="S16" s="149"/>
      <c r="T16" s="149"/>
      <c r="U16" s="149"/>
      <c r="V16" s="148"/>
      <c r="W16" s="147"/>
      <c r="X16" s="30"/>
      <c r="Y16" s="146"/>
      <c r="Z16" s="30"/>
      <c r="AA16" s="77"/>
    </row>
    <row r="17" spans="1:27" ht="27.6">
      <c r="C17" s="140" t="s">
        <v>302</v>
      </c>
      <c r="D17" s="140"/>
      <c r="E17" s="143">
        <v>4721</v>
      </c>
      <c r="F17" s="143"/>
      <c r="G17" s="164" t="s">
        <v>167</v>
      </c>
      <c r="H17" s="139" t="s">
        <v>113</v>
      </c>
      <c r="I17" s="138">
        <v>1.1299999999999999</v>
      </c>
      <c r="J17" s="137">
        <v>30.01</v>
      </c>
      <c r="K17" s="136">
        <f t="shared" ref="K17:K21" si="0">J17*I17</f>
        <v>33.911299999999997</v>
      </c>
      <c r="L17" s="135" t="s">
        <v>600</v>
      </c>
      <c r="M17" s="163"/>
      <c r="N17" s="149"/>
      <c r="O17" s="149"/>
      <c r="P17" s="149"/>
      <c r="Q17" s="149"/>
      <c r="R17" s="149"/>
      <c r="S17" s="149"/>
      <c r="T17" s="149"/>
      <c r="U17" s="149"/>
      <c r="V17" s="148"/>
      <c r="W17" s="147"/>
      <c r="X17" s="30"/>
      <c r="Y17" s="146"/>
      <c r="Z17" s="30"/>
      <c r="AA17" s="77"/>
    </row>
    <row r="18" spans="1:27">
      <c r="C18" s="140" t="s">
        <v>262</v>
      </c>
      <c r="D18" s="140">
        <v>88309</v>
      </c>
      <c r="E18" s="143"/>
      <c r="F18" s="143"/>
      <c r="G18" s="164" t="s">
        <v>73</v>
      </c>
      <c r="H18" s="139" t="s">
        <v>62</v>
      </c>
      <c r="I18" s="138">
        <v>1.03</v>
      </c>
      <c r="J18" s="137">
        <v>23.84</v>
      </c>
      <c r="K18" s="136">
        <f t="shared" si="0"/>
        <v>24.555199999999999</v>
      </c>
      <c r="L18" s="135" t="s">
        <v>601</v>
      </c>
      <c r="M18" s="163"/>
      <c r="N18" s="149"/>
      <c r="O18" s="149"/>
      <c r="P18" s="149"/>
      <c r="Q18" s="149"/>
      <c r="R18" s="149"/>
      <c r="S18" s="149"/>
      <c r="T18" s="149"/>
      <c r="U18" s="149"/>
      <c r="V18" s="148"/>
      <c r="W18" s="147"/>
      <c r="X18" s="30"/>
      <c r="Y18" s="146"/>
      <c r="Z18" s="30"/>
      <c r="AA18" s="77"/>
    </row>
    <row r="19" spans="1:27">
      <c r="C19" s="140" t="s">
        <v>262</v>
      </c>
      <c r="D19" s="140">
        <v>88316</v>
      </c>
      <c r="E19" s="143"/>
      <c r="F19" s="143"/>
      <c r="G19" s="164" t="s">
        <v>74</v>
      </c>
      <c r="H19" s="139" t="s">
        <v>62</v>
      </c>
      <c r="I19" s="138">
        <v>0.34300000000000003</v>
      </c>
      <c r="J19" s="137">
        <v>10.039999999999999</v>
      </c>
      <c r="K19" s="136">
        <f t="shared" si="0"/>
        <v>3.4437199999999999</v>
      </c>
      <c r="L19" s="135" t="s">
        <v>601</v>
      </c>
      <c r="M19" s="163"/>
      <c r="N19" s="149"/>
      <c r="O19" s="149"/>
      <c r="P19" s="149"/>
      <c r="Q19" s="149"/>
      <c r="R19" s="149"/>
      <c r="S19" s="149"/>
      <c r="T19" s="149"/>
      <c r="U19" s="149"/>
      <c r="V19" s="148"/>
      <c r="W19" s="147"/>
      <c r="X19" s="30"/>
      <c r="Y19" s="146"/>
      <c r="Z19" s="30"/>
      <c r="AA19" s="77"/>
    </row>
    <row r="20" spans="1:27" ht="41.4">
      <c r="C20" s="140" t="s">
        <v>262</v>
      </c>
      <c r="D20" s="140">
        <v>91277</v>
      </c>
      <c r="E20" s="143"/>
      <c r="F20" s="143"/>
      <c r="G20" s="164" t="s">
        <v>76</v>
      </c>
      <c r="H20" s="139" t="s">
        <v>63</v>
      </c>
      <c r="I20" s="138">
        <v>3.2000000000000001E-2</v>
      </c>
      <c r="J20" s="137">
        <v>0.78</v>
      </c>
      <c r="K20" s="136">
        <f t="shared" si="0"/>
        <v>2.4960000000000003E-2</v>
      </c>
      <c r="L20" s="135" t="s">
        <v>601</v>
      </c>
      <c r="M20" s="163"/>
      <c r="N20" s="149"/>
      <c r="O20" s="149"/>
      <c r="P20" s="149"/>
      <c r="Q20" s="149"/>
      <c r="R20" s="149"/>
      <c r="S20" s="149"/>
      <c r="T20" s="149"/>
      <c r="U20" s="149"/>
      <c r="V20" s="148"/>
      <c r="W20" s="147"/>
      <c r="X20" s="30"/>
      <c r="Y20" s="146"/>
      <c r="Z20" s="30"/>
      <c r="AA20" s="77"/>
    </row>
    <row r="21" spans="1:27" ht="41.4">
      <c r="A21" s="48"/>
      <c r="C21" s="140" t="s">
        <v>262</v>
      </c>
      <c r="D21" s="140">
        <v>91278</v>
      </c>
      <c r="E21" s="143"/>
      <c r="F21" s="143"/>
      <c r="G21" s="164" t="s">
        <v>77</v>
      </c>
      <c r="H21" s="139" t="s">
        <v>64</v>
      </c>
      <c r="I21" s="138">
        <v>0.03</v>
      </c>
      <c r="J21" s="137">
        <v>116.09</v>
      </c>
      <c r="K21" s="136">
        <f t="shared" si="0"/>
        <v>3.4826999999999999</v>
      </c>
      <c r="L21" s="135" t="s">
        <v>601</v>
      </c>
      <c r="M21" s="163"/>
      <c r="N21" s="149"/>
      <c r="O21" s="149"/>
      <c r="P21" s="149"/>
      <c r="Q21" s="149"/>
      <c r="R21" s="149"/>
      <c r="S21" s="149"/>
      <c r="T21" s="149"/>
      <c r="U21" s="149"/>
      <c r="V21" s="148"/>
      <c r="W21" s="147"/>
      <c r="X21" s="30"/>
      <c r="Y21" s="146"/>
      <c r="Z21" s="30"/>
      <c r="AA21" s="77"/>
    </row>
    <row r="22" spans="1:27" ht="27.6">
      <c r="C22" s="142" t="s">
        <v>34</v>
      </c>
      <c r="D22" s="142"/>
      <c r="E22" s="142"/>
      <c r="F22" s="142" t="s">
        <v>184</v>
      </c>
      <c r="G22" s="166" t="s">
        <v>308</v>
      </c>
      <c r="H22" s="142" t="s">
        <v>40</v>
      </c>
      <c r="I22" s="141"/>
      <c r="J22" s="145"/>
      <c r="K22" s="144">
        <v>197.69000000000003</v>
      </c>
      <c r="L22" s="142" t="s">
        <v>310</v>
      </c>
      <c r="M22" s="163"/>
      <c r="N22" s="149"/>
      <c r="O22" s="149"/>
      <c r="P22" s="149"/>
      <c r="Q22" s="149"/>
      <c r="R22" s="149"/>
      <c r="S22" s="149"/>
      <c r="T22" s="149"/>
      <c r="U22" s="149"/>
      <c r="V22" s="148"/>
      <c r="W22" s="147"/>
      <c r="X22" s="30"/>
      <c r="Y22" s="146"/>
      <c r="Z22" s="30"/>
      <c r="AA22" s="77"/>
    </row>
    <row r="23" spans="1:27" ht="27.6">
      <c r="C23" s="140" t="s">
        <v>302</v>
      </c>
      <c r="D23" s="140"/>
      <c r="E23" s="143">
        <v>4720</v>
      </c>
      <c r="F23" s="143"/>
      <c r="G23" s="164" t="s">
        <v>166</v>
      </c>
      <c r="H23" s="139" t="s">
        <v>113</v>
      </c>
      <c r="I23" s="138">
        <v>1.1299999999999999</v>
      </c>
      <c r="J23" s="137">
        <v>134.02000000000001</v>
      </c>
      <c r="K23" s="136">
        <f t="shared" ref="K23:K27" si="1">J23*I23</f>
        <v>151.4426</v>
      </c>
      <c r="L23" s="135" t="s">
        <v>600</v>
      </c>
      <c r="M23" s="163"/>
      <c r="N23" s="149"/>
      <c r="O23" s="149"/>
      <c r="P23" s="149"/>
      <c r="Q23" s="149"/>
      <c r="R23" s="149"/>
      <c r="S23" s="149"/>
      <c r="T23" s="149"/>
      <c r="U23" s="149"/>
      <c r="V23" s="148"/>
      <c r="W23" s="147"/>
      <c r="X23" s="30"/>
      <c r="Y23" s="146"/>
      <c r="Z23" s="30"/>
      <c r="AA23" s="77"/>
    </row>
    <row r="24" spans="1:27">
      <c r="C24" s="140" t="s">
        <v>262</v>
      </c>
      <c r="D24" s="140">
        <v>88309</v>
      </c>
      <c r="E24" s="143"/>
      <c r="F24" s="143"/>
      <c r="G24" s="164" t="s">
        <v>73</v>
      </c>
      <c r="H24" s="139" t="s">
        <v>62</v>
      </c>
      <c r="I24" s="138">
        <v>1.2170000000000001</v>
      </c>
      <c r="J24" s="137">
        <v>30.01</v>
      </c>
      <c r="K24" s="136">
        <f t="shared" si="1"/>
        <v>36.522170000000003</v>
      </c>
      <c r="L24" s="135" t="s">
        <v>601</v>
      </c>
      <c r="M24" s="163"/>
      <c r="N24" s="149"/>
      <c r="O24" s="149"/>
      <c r="P24" s="149"/>
      <c r="Q24" s="149"/>
      <c r="R24" s="149"/>
      <c r="S24" s="149"/>
      <c r="T24" s="149"/>
      <c r="U24" s="149"/>
      <c r="V24" s="148"/>
      <c r="W24" s="147"/>
      <c r="X24" s="30"/>
      <c r="Y24" s="146"/>
      <c r="Z24" s="30"/>
      <c r="AA24" s="77"/>
    </row>
    <row r="25" spans="1:27">
      <c r="C25" s="140" t="s">
        <v>262</v>
      </c>
      <c r="D25" s="140">
        <v>88316</v>
      </c>
      <c r="E25" s="143"/>
      <c r="F25" s="143"/>
      <c r="G25" s="164" t="s">
        <v>74</v>
      </c>
      <c r="H25" s="139" t="s">
        <v>62</v>
      </c>
      <c r="I25" s="138">
        <v>0.39400000000000002</v>
      </c>
      <c r="J25" s="137">
        <v>23.84</v>
      </c>
      <c r="K25" s="136">
        <f t="shared" si="1"/>
        <v>9.3929600000000004</v>
      </c>
      <c r="L25" s="135" t="s">
        <v>601</v>
      </c>
      <c r="M25" s="163"/>
      <c r="N25" s="149"/>
      <c r="O25" s="149"/>
      <c r="P25" s="149"/>
      <c r="Q25" s="149"/>
      <c r="R25" s="149"/>
      <c r="S25" s="149"/>
      <c r="T25" s="149"/>
      <c r="U25" s="149"/>
      <c r="V25" s="148"/>
      <c r="W25" s="147"/>
      <c r="X25" s="30"/>
      <c r="Y25" s="146"/>
      <c r="Z25" s="30"/>
      <c r="AA25" s="77"/>
    </row>
    <row r="26" spans="1:27" ht="41.4">
      <c r="C26" s="140" t="s">
        <v>262</v>
      </c>
      <c r="D26" s="140">
        <v>91277</v>
      </c>
      <c r="E26" s="143"/>
      <c r="F26" s="143"/>
      <c r="G26" s="164" t="s">
        <v>76</v>
      </c>
      <c r="H26" s="139" t="s">
        <v>63</v>
      </c>
      <c r="I26" s="138">
        <v>3.2000000000000001E-2</v>
      </c>
      <c r="J26" s="137">
        <v>10.039999999999999</v>
      </c>
      <c r="K26" s="136">
        <f t="shared" si="1"/>
        <v>0.32127999999999995</v>
      </c>
      <c r="L26" s="135" t="s">
        <v>601</v>
      </c>
      <c r="M26" s="163"/>
      <c r="N26" s="149"/>
      <c r="O26" s="149"/>
      <c r="P26" s="149"/>
      <c r="Q26" s="149"/>
      <c r="R26" s="149"/>
      <c r="S26" s="149"/>
      <c r="T26" s="149"/>
      <c r="U26" s="149"/>
      <c r="V26" s="148"/>
      <c r="W26" s="147"/>
      <c r="X26" s="30"/>
      <c r="Y26" s="146"/>
      <c r="Z26" s="30"/>
      <c r="AA26" s="77"/>
    </row>
    <row r="27" spans="1:27" ht="41.4">
      <c r="A27" s="48"/>
      <c r="C27" s="140" t="s">
        <v>262</v>
      </c>
      <c r="D27" s="140">
        <v>91278</v>
      </c>
      <c r="E27" s="143"/>
      <c r="F27" s="143"/>
      <c r="G27" s="164" t="s">
        <v>77</v>
      </c>
      <c r="H27" s="139" t="s">
        <v>64</v>
      </c>
      <c r="I27" s="138">
        <v>0.03</v>
      </c>
      <c r="J27" s="137">
        <v>0.78</v>
      </c>
      <c r="K27" s="136">
        <f t="shared" si="1"/>
        <v>2.3400000000000001E-2</v>
      </c>
      <c r="L27" s="135" t="s">
        <v>601</v>
      </c>
      <c r="M27" s="163"/>
      <c r="N27" s="149"/>
      <c r="O27" s="149"/>
      <c r="P27" s="149"/>
      <c r="Q27" s="149"/>
      <c r="R27" s="149"/>
      <c r="S27" s="149"/>
      <c r="T27" s="149"/>
      <c r="U27" s="149"/>
      <c r="V27" s="148"/>
      <c r="W27" s="147"/>
      <c r="X27" s="30"/>
      <c r="Y27" s="146"/>
      <c r="Z27" s="30"/>
      <c r="AA27" s="77"/>
    </row>
    <row r="28" spans="1:27" ht="19.5" customHeight="1">
      <c r="C28" s="142" t="s">
        <v>34</v>
      </c>
      <c r="D28" s="142"/>
      <c r="E28" s="142"/>
      <c r="F28" s="142" t="s">
        <v>185</v>
      </c>
      <c r="G28" s="166" t="s">
        <v>311</v>
      </c>
      <c r="H28" s="142" t="s">
        <v>40</v>
      </c>
      <c r="I28" s="141"/>
      <c r="J28" s="145"/>
      <c r="K28" s="144">
        <v>197.69000000000003</v>
      </c>
      <c r="L28" s="142" t="s">
        <v>310</v>
      </c>
      <c r="M28" s="163"/>
      <c r="N28" s="149"/>
      <c r="O28" s="149"/>
      <c r="P28" s="149"/>
      <c r="Q28" s="149"/>
      <c r="R28" s="149"/>
      <c r="S28" s="149"/>
      <c r="T28" s="149"/>
      <c r="U28" s="149"/>
      <c r="V28" s="148"/>
      <c r="W28" s="147"/>
      <c r="X28" s="30"/>
      <c r="Y28" s="146"/>
      <c r="Z28" s="30"/>
      <c r="AA28" s="77"/>
    </row>
    <row r="29" spans="1:27" ht="27.6">
      <c r="C29" s="140" t="s">
        <v>302</v>
      </c>
      <c r="D29" s="140"/>
      <c r="E29" s="143">
        <v>4720</v>
      </c>
      <c r="F29" s="143"/>
      <c r="G29" s="164" t="s">
        <v>166</v>
      </c>
      <c r="H29" s="139" t="s">
        <v>113</v>
      </c>
      <c r="I29" s="138">
        <v>1.1299999999999999</v>
      </c>
      <c r="J29" s="137">
        <v>134.02000000000001</v>
      </c>
      <c r="K29" s="136">
        <f t="shared" ref="K29:K33" si="2">J29*I29</f>
        <v>151.4426</v>
      </c>
      <c r="L29" s="135" t="s">
        <v>600</v>
      </c>
      <c r="M29" s="163"/>
      <c r="N29" s="149"/>
      <c r="O29" s="149"/>
      <c r="P29" s="149"/>
      <c r="Q29" s="149"/>
      <c r="R29" s="149"/>
      <c r="S29" s="149"/>
      <c r="T29" s="149"/>
      <c r="U29" s="149"/>
      <c r="V29" s="148"/>
      <c r="W29" s="147"/>
      <c r="X29" s="30"/>
      <c r="Y29" s="146"/>
      <c r="Z29" s="30"/>
      <c r="AA29" s="77"/>
    </row>
    <row r="30" spans="1:27">
      <c r="C30" s="140" t="s">
        <v>262</v>
      </c>
      <c r="D30" s="140">
        <v>88309</v>
      </c>
      <c r="E30" s="143"/>
      <c r="F30" s="143"/>
      <c r="G30" s="164" t="s">
        <v>73</v>
      </c>
      <c r="H30" s="139" t="s">
        <v>62</v>
      </c>
      <c r="I30" s="138">
        <v>1.2170000000000001</v>
      </c>
      <c r="J30" s="137">
        <v>30.01</v>
      </c>
      <c r="K30" s="136">
        <f t="shared" si="2"/>
        <v>36.522170000000003</v>
      </c>
      <c r="L30" s="135" t="s">
        <v>601</v>
      </c>
      <c r="M30" s="163"/>
      <c r="N30" s="149"/>
      <c r="O30" s="149"/>
      <c r="P30" s="149"/>
      <c r="Q30" s="149"/>
      <c r="R30" s="149"/>
      <c r="S30" s="149"/>
      <c r="T30" s="149"/>
      <c r="U30" s="149"/>
      <c r="V30" s="148"/>
      <c r="W30" s="147"/>
      <c r="X30" s="30"/>
      <c r="Y30" s="146"/>
      <c r="Z30" s="30"/>
      <c r="AA30" s="77"/>
    </row>
    <row r="31" spans="1:27">
      <c r="C31" s="140" t="s">
        <v>262</v>
      </c>
      <c r="D31" s="140">
        <v>88316</v>
      </c>
      <c r="E31" s="143"/>
      <c r="F31" s="143"/>
      <c r="G31" s="164" t="s">
        <v>74</v>
      </c>
      <c r="H31" s="139" t="s">
        <v>62</v>
      </c>
      <c r="I31" s="138">
        <v>0.39400000000000002</v>
      </c>
      <c r="J31" s="137">
        <v>23.84</v>
      </c>
      <c r="K31" s="136">
        <f t="shared" si="2"/>
        <v>9.3929600000000004</v>
      </c>
      <c r="L31" s="135" t="s">
        <v>601</v>
      </c>
      <c r="M31" s="163"/>
      <c r="N31" s="149"/>
      <c r="O31" s="149"/>
      <c r="P31" s="149"/>
      <c r="Q31" s="149"/>
      <c r="R31" s="149"/>
      <c r="S31" s="149"/>
      <c r="T31" s="149"/>
      <c r="U31" s="149"/>
      <c r="V31" s="148"/>
      <c r="W31" s="147"/>
      <c r="X31" s="30"/>
      <c r="Y31" s="146"/>
      <c r="Z31" s="30"/>
      <c r="AA31" s="77"/>
    </row>
    <row r="32" spans="1:27" ht="41.4">
      <c r="C32" s="140" t="s">
        <v>262</v>
      </c>
      <c r="D32" s="140">
        <v>91277</v>
      </c>
      <c r="E32" s="143"/>
      <c r="F32" s="143"/>
      <c r="G32" s="164" t="s">
        <v>76</v>
      </c>
      <c r="H32" s="139" t="s">
        <v>63</v>
      </c>
      <c r="I32" s="138">
        <v>3.2000000000000001E-2</v>
      </c>
      <c r="J32" s="137">
        <v>10.039999999999999</v>
      </c>
      <c r="K32" s="136">
        <f t="shared" si="2"/>
        <v>0.32127999999999995</v>
      </c>
      <c r="L32" s="135" t="s">
        <v>601</v>
      </c>
      <c r="M32" s="163"/>
      <c r="N32" s="149"/>
      <c r="O32" s="149"/>
      <c r="P32" s="149"/>
      <c r="Q32" s="149"/>
      <c r="R32" s="149"/>
      <c r="S32" s="149"/>
      <c r="T32" s="149"/>
      <c r="U32" s="149"/>
      <c r="V32" s="148"/>
      <c r="W32" s="147"/>
      <c r="X32" s="30"/>
      <c r="Y32" s="146"/>
      <c r="Z32" s="30"/>
      <c r="AA32" s="77"/>
    </row>
    <row r="33" spans="1:27" ht="41.4">
      <c r="A33" s="48"/>
      <c r="C33" s="140" t="s">
        <v>262</v>
      </c>
      <c r="D33" s="140">
        <v>91278</v>
      </c>
      <c r="E33" s="143"/>
      <c r="F33" s="143"/>
      <c r="G33" s="164" t="s">
        <v>77</v>
      </c>
      <c r="H33" s="139" t="s">
        <v>64</v>
      </c>
      <c r="I33" s="138">
        <v>0.03</v>
      </c>
      <c r="J33" s="137">
        <v>0.78</v>
      </c>
      <c r="K33" s="136">
        <f t="shared" si="2"/>
        <v>2.3400000000000001E-2</v>
      </c>
      <c r="L33" s="135" t="s">
        <v>601</v>
      </c>
      <c r="M33" s="163"/>
      <c r="N33" s="149"/>
      <c r="O33" s="149"/>
      <c r="P33" s="149"/>
      <c r="Q33" s="149"/>
      <c r="R33" s="149"/>
      <c r="S33" s="149"/>
      <c r="T33" s="149"/>
      <c r="U33" s="149"/>
      <c r="V33" s="148"/>
      <c r="W33" s="147"/>
      <c r="X33" s="30"/>
      <c r="Y33" s="146"/>
      <c r="Z33" s="30"/>
      <c r="AA33" s="77"/>
    </row>
    <row r="34" spans="1:27" ht="27.6" hidden="1">
      <c r="C34" s="142" t="s">
        <v>34</v>
      </c>
      <c r="D34" s="142"/>
      <c r="E34" s="142"/>
      <c r="F34" s="142" t="s">
        <v>186</v>
      </c>
      <c r="G34" s="166" t="s">
        <v>365</v>
      </c>
      <c r="H34" s="142" t="s">
        <v>39</v>
      </c>
      <c r="I34" s="141"/>
      <c r="J34" s="145"/>
      <c r="K34" s="144">
        <v>169.73</v>
      </c>
      <c r="L34" s="142" t="s">
        <v>312</v>
      </c>
      <c r="M34" s="163"/>
      <c r="N34" s="149"/>
      <c r="O34" s="149"/>
      <c r="P34" s="149"/>
      <c r="Q34" s="149"/>
      <c r="R34" s="149"/>
      <c r="S34" s="149"/>
      <c r="T34" s="149"/>
      <c r="U34" s="149"/>
      <c r="V34" s="148"/>
      <c r="W34" s="147"/>
      <c r="X34" s="30"/>
      <c r="Y34" s="146"/>
      <c r="Z34" s="30"/>
      <c r="AA34" s="77"/>
    </row>
    <row r="35" spans="1:27" ht="69" hidden="1">
      <c r="C35" s="140" t="s">
        <v>302</v>
      </c>
      <c r="D35" s="140"/>
      <c r="E35" s="143" t="s">
        <v>104</v>
      </c>
      <c r="F35" s="143"/>
      <c r="G35" s="164" t="s">
        <v>105</v>
      </c>
      <c r="H35" s="139" t="s">
        <v>39</v>
      </c>
      <c r="I35" s="138">
        <v>1</v>
      </c>
      <c r="J35" s="137">
        <v>169.73</v>
      </c>
      <c r="K35" s="136">
        <f>J35*I35</f>
        <v>169.73</v>
      </c>
      <c r="L35" s="135" t="s">
        <v>313</v>
      </c>
      <c r="M35" s="163"/>
      <c r="N35" s="149"/>
      <c r="O35" s="149"/>
      <c r="P35" s="149"/>
      <c r="Q35" s="149"/>
      <c r="R35" s="149"/>
      <c r="S35" s="149"/>
      <c r="T35" s="149"/>
      <c r="U35" s="149"/>
      <c r="V35" s="148"/>
      <c r="W35" s="147"/>
      <c r="X35" s="30"/>
      <c r="Y35" s="146"/>
      <c r="Z35" s="30"/>
      <c r="AA35" s="77"/>
    </row>
    <row r="36" spans="1:27" ht="55.2">
      <c r="C36" s="142" t="s">
        <v>34</v>
      </c>
      <c r="D36" s="142"/>
      <c r="E36" s="142"/>
      <c r="F36" s="142" t="s">
        <v>187</v>
      </c>
      <c r="G36" s="166" t="s">
        <v>483</v>
      </c>
      <c r="H36" s="142" t="s">
        <v>128</v>
      </c>
      <c r="I36" s="141"/>
      <c r="J36" s="145"/>
      <c r="K36" s="144">
        <f>SUM(K37:K40)</f>
        <v>688.82162800000003</v>
      </c>
      <c r="L36" s="142" t="s">
        <v>314</v>
      </c>
      <c r="M36" s="163"/>
      <c r="N36" s="149"/>
      <c r="O36" s="149"/>
      <c r="P36" s="149"/>
      <c r="Q36" s="149"/>
      <c r="R36" s="149"/>
      <c r="S36" s="149"/>
      <c r="T36" s="149"/>
      <c r="U36" s="149"/>
      <c r="V36" s="148"/>
      <c r="W36" s="147"/>
      <c r="X36" s="30"/>
      <c r="Y36" s="146"/>
      <c r="Z36" s="30"/>
      <c r="AA36" s="77"/>
    </row>
    <row r="37" spans="1:27">
      <c r="C37" s="140" t="s">
        <v>262</v>
      </c>
      <c r="D37" s="140">
        <v>88309</v>
      </c>
      <c r="E37" s="143"/>
      <c r="F37" s="143"/>
      <c r="G37" s="164" t="s">
        <v>73</v>
      </c>
      <c r="H37" s="139" t="s">
        <v>62</v>
      </c>
      <c r="I37" s="138">
        <v>8.75</v>
      </c>
      <c r="J37" s="137">
        <v>30.01</v>
      </c>
      <c r="K37" s="136">
        <f t="shared" ref="K37:K39" si="3">J37*I37</f>
        <v>262.58750000000003</v>
      </c>
      <c r="L37" s="135" t="s">
        <v>601</v>
      </c>
      <c r="M37" s="163"/>
      <c r="N37" s="149"/>
      <c r="O37" s="149"/>
      <c r="P37" s="149"/>
      <c r="Q37" s="149"/>
      <c r="R37" s="149"/>
      <c r="S37" s="149"/>
      <c r="T37" s="149"/>
      <c r="U37" s="149"/>
      <c r="V37" s="148"/>
      <c r="W37" s="147"/>
      <c r="X37" s="30"/>
      <c r="Y37" s="146"/>
      <c r="Z37" s="30"/>
      <c r="AA37" s="77"/>
    </row>
    <row r="38" spans="1:27">
      <c r="C38" s="140" t="s">
        <v>262</v>
      </c>
      <c r="D38" s="140">
        <v>88316</v>
      </c>
      <c r="E38" s="143"/>
      <c r="F38" s="143"/>
      <c r="G38" s="164" t="s">
        <v>74</v>
      </c>
      <c r="H38" s="139" t="s">
        <v>62</v>
      </c>
      <c r="I38" s="138">
        <v>2.9167000000000001</v>
      </c>
      <c r="J38" s="137">
        <v>23.84</v>
      </c>
      <c r="K38" s="136">
        <f t="shared" si="3"/>
        <v>69.534127999999995</v>
      </c>
      <c r="L38" s="135" t="s">
        <v>601</v>
      </c>
      <c r="M38" s="163"/>
      <c r="N38" s="149"/>
      <c r="O38" s="149"/>
      <c r="P38" s="149"/>
      <c r="Q38" s="149"/>
      <c r="R38" s="149"/>
      <c r="S38" s="149"/>
      <c r="T38" s="149"/>
      <c r="U38" s="149"/>
      <c r="V38" s="148"/>
      <c r="W38" s="147"/>
      <c r="X38" s="30"/>
      <c r="Y38" s="146"/>
      <c r="Z38" s="30"/>
      <c r="AA38" s="77"/>
    </row>
    <row r="39" spans="1:27" ht="27.6">
      <c r="C39" s="140" t="s">
        <v>302</v>
      </c>
      <c r="D39" s="143">
        <v>1928</v>
      </c>
      <c r="F39" s="143"/>
      <c r="G39" s="164" t="s">
        <v>107</v>
      </c>
      <c r="H39" s="139" t="s">
        <v>103</v>
      </c>
      <c r="I39" s="138">
        <v>1</v>
      </c>
      <c r="J39" s="137">
        <v>346.56</v>
      </c>
      <c r="K39" s="136">
        <f t="shared" si="3"/>
        <v>346.56</v>
      </c>
      <c r="L39" s="135" t="s">
        <v>285</v>
      </c>
      <c r="M39" s="163"/>
      <c r="N39" s="149"/>
      <c r="O39" s="149"/>
      <c r="P39" s="149"/>
      <c r="Q39" s="149"/>
      <c r="R39" s="149"/>
      <c r="S39" s="149"/>
      <c r="T39" s="149"/>
      <c r="U39" s="149"/>
      <c r="V39" s="148"/>
      <c r="W39" s="147"/>
      <c r="X39" s="30"/>
      <c r="Y39" s="146"/>
      <c r="Z39" s="30"/>
      <c r="AA39" s="77"/>
    </row>
    <row r="40" spans="1:27">
      <c r="A40" s="48"/>
      <c r="C40" s="140" t="s">
        <v>302</v>
      </c>
      <c r="D40" s="143">
        <v>244</v>
      </c>
      <c r="F40" s="143"/>
      <c r="G40" s="164" t="s">
        <v>106</v>
      </c>
      <c r="H40" s="139" t="s">
        <v>103</v>
      </c>
      <c r="I40" s="138">
        <v>1</v>
      </c>
      <c r="J40" s="137">
        <v>10.14</v>
      </c>
      <c r="K40" s="136">
        <f>J40*I40</f>
        <v>10.14</v>
      </c>
      <c r="L40" s="135" t="s">
        <v>285</v>
      </c>
      <c r="M40" s="163"/>
      <c r="N40" s="149"/>
      <c r="O40" s="149"/>
      <c r="P40" s="149"/>
      <c r="Q40" s="149"/>
      <c r="R40" s="149"/>
      <c r="S40" s="149"/>
      <c r="T40" s="149"/>
      <c r="U40" s="149"/>
      <c r="V40" s="148"/>
      <c r="W40" s="147"/>
      <c r="X40" s="30"/>
      <c r="Y40" s="146"/>
      <c r="Z40" s="30"/>
      <c r="AA40" s="77"/>
    </row>
    <row r="41" spans="1:27" ht="39.75" customHeight="1">
      <c r="C41" s="142" t="s">
        <v>34</v>
      </c>
      <c r="D41" s="142"/>
      <c r="E41" s="142"/>
      <c r="F41" s="142" t="s">
        <v>188</v>
      </c>
      <c r="G41" s="166" t="s">
        <v>315</v>
      </c>
      <c r="H41" s="142" t="s">
        <v>128</v>
      </c>
      <c r="I41" s="141"/>
      <c r="J41" s="145"/>
      <c r="K41" s="144">
        <v>3634.64</v>
      </c>
      <c r="L41" s="142" t="s">
        <v>314</v>
      </c>
      <c r="M41" s="163"/>
      <c r="N41" s="149"/>
      <c r="O41" s="149"/>
      <c r="P41" s="149"/>
      <c r="Q41" s="149"/>
      <c r="R41" s="149"/>
      <c r="S41" s="149"/>
      <c r="T41" s="149"/>
      <c r="U41" s="149"/>
      <c r="V41" s="148"/>
      <c r="W41" s="147"/>
      <c r="X41" s="30"/>
      <c r="Y41" s="146"/>
      <c r="Z41" s="30"/>
      <c r="AA41" s="77"/>
    </row>
    <row r="42" spans="1:27">
      <c r="C42" s="140" t="s">
        <v>262</v>
      </c>
      <c r="D42" s="140">
        <v>88309</v>
      </c>
      <c r="E42" s="143"/>
      <c r="F42" s="143"/>
      <c r="G42" s="164" t="s">
        <v>73</v>
      </c>
      <c r="H42" s="139" t="s">
        <v>62</v>
      </c>
      <c r="I42" s="138">
        <v>4.375</v>
      </c>
      <c r="J42" s="137">
        <v>30.01</v>
      </c>
      <c r="K42" s="136">
        <f t="shared" ref="K42:K47" si="4">J42*I42</f>
        <v>131.29375000000002</v>
      </c>
      <c r="L42" s="135" t="s">
        <v>601</v>
      </c>
      <c r="M42" s="163"/>
      <c r="N42" s="67"/>
      <c r="O42" s="149"/>
      <c r="P42" s="149"/>
      <c r="Q42" s="149"/>
      <c r="R42" s="149"/>
      <c r="S42" s="149"/>
      <c r="T42" s="149"/>
      <c r="U42" s="149"/>
      <c r="V42" s="148"/>
      <c r="W42" s="147"/>
      <c r="X42" s="30"/>
      <c r="Y42" s="146"/>
      <c r="Z42" s="30"/>
      <c r="AA42" s="77"/>
    </row>
    <row r="43" spans="1:27">
      <c r="C43" s="140" t="s">
        <v>262</v>
      </c>
      <c r="D43" s="140">
        <v>88316</v>
      </c>
      <c r="E43" s="143"/>
      <c r="F43" s="143"/>
      <c r="G43" s="164" t="s">
        <v>74</v>
      </c>
      <c r="H43" s="139" t="s">
        <v>62</v>
      </c>
      <c r="I43" s="138">
        <v>1.45835</v>
      </c>
      <c r="J43" s="137">
        <v>23.84</v>
      </c>
      <c r="K43" s="136">
        <f t="shared" si="4"/>
        <v>34.767063999999998</v>
      </c>
      <c r="L43" s="135" t="s">
        <v>601</v>
      </c>
      <c r="M43" s="163"/>
      <c r="N43" s="67"/>
      <c r="O43" s="149"/>
      <c r="P43" s="149"/>
      <c r="Q43" s="149"/>
      <c r="R43" s="149"/>
      <c r="S43" s="149"/>
      <c r="T43" s="149"/>
      <c r="U43" s="149"/>
      <c r="V43" s="148"/>
      <c r="W43" s="147"/>
      <c r="X43" s="30"/>
      <c r="Y43" s="146"/>
      <c r="Z43" s="30"/>
      <c r="AA43" s="77"/>
    </row>
    <row r="44" spans="1:27" ht="69">
      <c r="C44" s="140" t="s">
        <v>302</v>
      </c>
      <c r="D44" s="143">
        <v>10527</v>
      </c>
      <c r="F44" s="143"/>
      <c r="G44" s="164" t="s">
        <v>160</v>
      </c>
      <c r="H44" s="139" t="s">
        <v>116</v>
      </c>
      <c r="I44" s="138">
        <v>1.9449999999999999E-2</v>
      </c>
      <c r="J44" s="137">
        <v>20</v>
      </c>
      <c r="K44" s="136">
        <f t="shared" si="4"/>
        <v>0.38899999999999996</v>
      </c>
      <c r="L44" s="135" t="s">
        <v>600</v>
      </c>
      <c r="M44" s="163"/>
      <c r="N44" s="67"/>
      <c r="O44" s="149"/>
      <c r="P44" s="149"/>
      <c r="Q44" s="149"/>
      <c r="R44" s="149"/>
      <c r="S44" s="149"/>
      <c r="T44" s="149"/>
      <c r="U44" s="149"/>
      <c r="V44" s="148"/>
      <c r="W44" s="147"/>
      <c r="X44" s="30"/>
      <c r="Y44" s="146"/>
      <c r="Z44" s="30"/>
      <c r="AA44" s="77"/>
    </row>
    <row r="45" spans="1:27" ht="41.4">
      <c r="C45" s="140" t="s">
        <v>302</v>
      </c>
      <c r="D45" s="143">
        <v>25400</v>
      </c>
      <c r="F45" s="143"/>
      <c r="G45" s="164" t="s">
        <v>162</v>
      </c>
      <c r="H45" s="139" t="s">
        <v>295</v>
      </c>
      <c r="I45" s="138">
        <v>0.5</v>
      </c>
      <c r="J45" s="137">
        <v>3223.35</v>
      </c>
      <c r="K45" s="136">
        <f t="shared" si="4"/>
        <v>1611.675</v>
      </c>
      <c r="L45" s="135" t="s">
        <v>600</v>
      </c>
      <c r="M45" s="163"/>
      <c r="N45" s="67"/>
      <c r="O45" s="149"/>
      <c r="P45" s="149"/>
      <c r="Q45" s="149"/>
      <c r="R45" s="149"/>
      <c r="S45" s="149"/>
      <c r="T45" s="149"/>
      <c r="U45" s="149"/>
      <c r="V45" s="148"/>
      <c r="W45" s="147"/>
      <c r="X45" s="30"/>
      <c r="Y45" s="146"/>
      <c r="Z45" s="30"/>
      <c r="AA45" s="77"/>
    </row>
    <row r="46" spans="1:27" ht="41.4">
      <c r="C46" s="140" t="s">
        <v>302</v>
      </c>
      <c r="D46" s="143">
        <v>2522</v>
      </c>
      <c r="F46" s="143"/>
      <c r="G46" s="164" t="s">
        <v>366</v>
      </c>
      <c r="H46" s="139" t="s">
        <v>128</v>
      </c>
      <c r="I46" s="138">
        <v>1</v>
      </c>
      <c r="J46" s="137">
        <v>1777.91</v>
      </c>
      <c r="K46" s="136">
        <f t="shared" si="4"/>
        <v>1777.91</v>
      </c>
      <c r="L46" s="135" t="s">
        <v>285</v>
      </c>
      <c r="M46" s="163"/>
      <c r="N46" s="67"/>
      <c r="O46" s="149"/>
      <c r="P46" s="149"/>
      <c r="Q46" s="149"/>
      <c r="R46" s="149"/>
      <c r="S46" s="149"/>
      <c r="T46" s="149"/>
      <c r="U46" s="149"/>
      <c r="V46" s="148"/>
      <c r="W46" s="147"/>
      <c r="X46" s="30"/>
      <c r="Y46" s="146"/>
      <c r="Z46" s="30"/>
      <c r="AA46" s="77"/>
    </row>
    <row r="47" spans="1:27" ht="27.6">
      <c r="C47" s="140" t="s">
        <v>262</v>
      </c>
      <c r="D47" s="140">
        <v>97064</v>
      </c>
      <c r="E47" s="143"/>
      <c r="F47" s="143"/>
      <c r="G47" s="164" t="s">
        <v>43</v>
      </c>
      <c r="H47" s="139" t="s">
        <v>42</v>
      </c>
      <c r="I47" s="138">
        <v>3</v>
      </c>
      <c r="J47" s="137">
        <v>26.2</v>
      </c>
      <c r="K47" s="136">
        <f t="shared" si="4"/>
        <v>78.599999999999994</v>
      </c>
      <c r="L47" s="135" t="s">
        <v>601</v>
      </c>
      <c r="M47" s="163"/>
      <c r="N47" s="67"/>
      <c r="O47" s="149"/>
      <c r="P47" s="149"/>
      <c r="Q47" s="149"/>
      <c r="R47" s="149"/>
      <c r="S47" s="149"/>
      <c r="T47" s="149"/>
      <c r="U47" s="149"/>
      <c r="V47" s="148"/>
      <c r="W47" s="147"/>
      <c r="X47" s="30"/>
      <c r="Y47" s="146"/>
      <c r="Z47" s="30"/>
      <c r="AA47" s="77"/>
    </row>
    <row r="48" spans="1:27" ht="28.5" customHeight="1">
      <c r="C48" s="142" t="s">
        <v>34</v>
      </c>
      <c r="D48" s="142"/>
      <c r="E48" s="142"/>
      <c r="F48" s="142" t="s">
        <v>189</v>
      </c>
      <c r="G48" s="166" t="s">
        <v>361</v>
      </c>
      <c r="H48" s="142" t="s">
        <v>42</v>
      </c>
      <c r="I48" s="141"/>
      <c r="J48" s="145"/>
      <c r="K48" s="144">
        <v>193.48000000000002</v>
      </c>
      <c r="L48" s="142" t="s">
        <v>362</v>
      </c>
      <c r="M48" s="163"/>
      <c r="N48" s="149"/>
      <c r="O48" s="149"/>
      <c r="P48" s="149"/>
      <c r="Q48" s="149"/>
      <c r="R48" s="149"/>
      <c r="S48" s="149"/>
      <c r="T48" s="149"/>
      <c r="U48" s="149"/>
      <c r="V48" s="148"/>
      <c r="W48" s="147"/>
      <c r="X48" s="30"/>
      <c r="Y48" s="146"/>
      <c r="Z48" s="30"/>
      <c r="AA48" s="77"/>
    </row>
    <row r="49" spans="1:27">
      <c r="C49" s="140" t="s">
        <v>262</v>
      </c>
      <c r="D49" s="140">
        <v>88309</v>
      </c>
      <c r="E49" s="143"/>
      <c r="F49" s="143"/>
      <c r="G49" s="164" t="s">
        <v>73</v>
      </c>
      <c r="H49" s="139" t="s">
        <v>62</v>
      </c>
      <c r="I49" s="138">
        <v>1.103</v>
      </c>
      <c r="J49" s="137">
        <v>30.01</v>
      </c>
      <c r="K49" s="136">
        <f t="shared" ref="K49:K52" si="5">J49*I49</f>
        <v>33.101030000000002</v>
      </c>
      <c r="L49" s="135" t="s">
        <v>601</v>
      </c>
      <c r="M49" s="163"/>
      <c r="N49" s="149"/>
      <c r="O49" s="149"/>
      <c r="P49" s="149"/>
      <c r="Q49" s="149"/>
      <c r="R49" s="149"/>
      <c r="S49" s="149"/>
      <c r="T49" s="149"/>
      <c r="U49" s="149"/>
      <c r="V49" s="148"/>
      <c r="W49" s="147"/>
      <c r="X49" s="30"/>
      <c r="Y49" s="146"/>
      <c r="Z49" s="30"/>
      <c r="AA49" s="77"/>
    </row>
    <row r="50" spans="1:27">
      <c r="C50" s="140" t="s">
        <v>262</v>
      </c>
      <c r="D50" s="140">
        <v>88316</v>
      </c>
      <c r="E50" s="143"/>
      <c r="F50" s="143"/>
      <c r="G50" s="164" t="s">
        <v>74</v>
      </c>
      <c r="H50" s="139" t="s">
        <v>62</v>
      </c>
      <c r="I50" s="138">
        <v>1.33</v>
      </c>
      <c r="J50" s="137">
        <v>23.84</v>
      </c>
      <c r="K50" s="136">
        <f t="shared" si="5"/>
        <v>31.7072</v>
      </c>
      <c r="L50" s="135" t="s">
        <v>601</v>
      </c>
      <c r="M50" s="163"/>
      <c r="N50" s="149"/>
      <c r="O50" s="149"/>
      <c r="P50" s="149"/>
      <c r="Q50" s="149"/>
      <c r="R50" s="149"/>
      <c r="S50" s="149"/>
      <c r="T50" s="149"/>
      <c r="U50" s="149"/>
      <c r="V50" s="148"/>
      <c r="W50" s="147"/>
      <c r="X50" s="30"/>
      <c r="Y50" s="146"/>
      <c r="Z50" s="30"/>
      <c r="AA50" s="77"/>
    </row>
    <row r="51" spans="1:27" ht="27.6">
      <c r="C51" s="140" t="s">
        <v>302</v>
      </c>
      <c r="D51" s="143">
        <v>7696</v>
      </c>
      <c r="F51" s="143"/>
      <c r="G51" s="164" t="s">
        <v>179</v>
      </c>
      <c r="H51" s="139" t="s">
        <v>110</v>
      </c>
      <c r="I51" s="138">
        <v>1.4</v>
      </c>
      <c r="J51" s="137">
        <v>74.33</v>
      </c>
      <c r="K51" s="136">
        <f t="shared" si="5"/>
        <v>104.062</v>
      </c>
      <c r="L51" s="135" t="s">
        <v>600</v>
      </c>
      <c r="M51" s="163"/>
      <c r="N51" s="149"/>
      <c r="O51" s="149"/>
      <c r="P51" s="149"/>
      <c r="Q51" s="149"/>
      <c r="R51" s="149"/>
      <c r="S51" s="149"/>
      <c r="T51" s="149"/>
      <c r="U51" s="149"/>
      <c r="V51" s="148"/>
      <c r="W51" s="147"/>
      <c r="X51" s="30"/>
      <c r="Y51" s="146"/>
      <c r="Z51" s="30"/>
      <c r="AA51" s="77"/>
    </row>
    <row r="52" spans="1:27" ht="41.4">
      <c r="A52" s="48"/>
      <c r="C52" s="140" t="s">
        <v>262</v>
      </c>
      <c r="D52" s="140">
        <v>94970</v>
      </c>
      <c r="E52" s="143"/>
      <c r="F52" s="143"/>
      <c r="G52" s="164" t="s">
        <v>80</v>
      </c>
      <c r="H52" s="139" t="s">
        <v>40</v>
      </c>
      <c r="I52" s="138">
        <v>4.4000000000000011E-2</v>
      </c>
      <c r="J52" s="137">
        <v>559.42999999999995</v>
      </c>
      <c r="K52" s="136">
        <f t="shared" si="5"/>
        <v>24.614920000000005</v>
      </c>
      <c r="L52" s="135" t="s">
        <v>601</v>
      </c>
      <c r="M52" s="163"/>
      <c r="N52" s="149"/>
      <c r="O52" s="149"/>
      <c r="P52" s="149"/>
      <c r="Q52" s="149"/>
      <c r="R52" s="149"/>
      <c r="S52" s="149"/>
      <c r="T52" s="149"/>
      <c r="U52" s="149"/>
      <c r="V52" s="148"/>
      <c r="W52" s="147"/>
      <c r="X52" s="30"/>
      <c r="Y52" s="146"/>
      <c r="Z52" s="30"/>
      <c r="AA52" s="77"/>
    </row>
    <row r="53" spans="1:27" ht="43.5" customHeight="1">
      <c r="C53" s="142" t="s">
        <v>34</v>
      </c>
      <c r="D53" s="142"/>
      <c r="E53" s="142"/>
      <c r="F53" s="142" t="s">
        <v>190</v>
      </c>
      <c r="G53" s="166" t="s">
        <v>368</v>
      </c>
      <c r="H53" s="142" t="s">
        <v>39</v>
      </c>
      <c r="I53" s="141"/>
      <c r="J53" s="145"/>
      <c r="K53" s="144">
        <v>57.86</v>
      </c>
      <c r="L53" s="142" t="s">
        <v>369</v>
      </c>
      <c r="M53" s="163"/>
      <c r="N53" s="149"/>
      <c r="O53" s="149"/>
      <c r="P53" s="149"/>
      <c r="Q53" s="149"/>
      <c r="R53" s="149"/>
      <c r="S53" s="149"/>
      <c r="T53" s="149"/>
      <c r="U53" s="149"/>
      <c r="V53" s="148"/>
      <c r="W53" s="147"/>
      <c r="X53" s="30"/>
      <c r="Y53" s="146"/>
      <c r="Z53" s="30"/>
      <c r="AA53" s="77"/>
    </row>
    <row r="54" spans="1:27">
      <c r="C54" s="140" t="s">
        <v>262</v>
      </c>
      <c r="D54" s="140">
        <v>88309</v>
      </c>
      <c r="E54" s="143"/>
      <c r="F54" s="143"/>
      <c r="G54" s="164" t="s">
        <v>73</v>
      </c>
      <c r="H54" s="139" t="s">
        <v>62</v>
      </c>
      <c r="I54" s="138">
        <v>0.14829999999999999</v>
      </c>
      <c r="J54" s="137">
        <v>30.01</v>
      </c>
      <c r="K54" s="136">
        <f t="shared" ref="K54:K59" si="6">J54*I54</f>
        <v>4.4504830000000002</v>
      </c>
      <c r="L54" s="135" t="s">
        <v>601</v>
      </c>
      <c r="M54" s="163"/>
      <c r="N54" s="149"/>
      <c r="O54" s="149"/>
      <c r="P54" s="149"/>
      <c r="Q54" s="149"/>
      <c r="R54" s="149"/>
      <c r="S54" s="149"/>
      <c r="T54" s="149"/>
      <c r="U54" s="149"/>
      <c r="V54" s="148"/>
      <c r="W54" s="147"/>
      <c r="X54" s="30"/>
      <c r="Y54" s="146"/>
      <c r="Z54" s="30"/>
      <c r="AA54" s="77"/>
    </row>
    <row r="55" spans="1:27">
      <c r="C55" s="140" t="s">
        <v>262</v>
      </c>
      <c r="D55" s="140">
        <v>88316</v>
      </c>
      <c r="E55" s="143"/>
      <c r="F55" s="143"/>
      <c r="G55" s="164" t="s">
        <v>74</v>
      </c>
      <c r="H55" s="139" t="s">
        <v>62</v>
      </c>
      <c r="I55" s="138">
        <v>0.24590000000000001</v>
      </c>
      <c r="J55" s="137">
        <v>23.84</v>
      </c>
      <c r="K55" s="136">
        <f t="shared" si="6"/>
        <v>5.8622560000000004</v>
      </c>
      <c r="L55" s="135" t="s">
        <v>601</v>
      </c>
      <c r="M55" s="163"/>
      <c r="N55" s="149"/>
      <c r="O55" s="149"/>
      <c r="P55" s="149"/>
      <c r="Q55" s="149"/>
      <c r="R55" s="149"/>
      <c r="S55" s="149"/>
      <c r="T55" s="149"/>
      <c r="U55" s="149"/>
      <c r="V55" s="148"/>
      <c r="W55" s="147"/>
      <c r="X55" s="30"/>
      <c r="Y55" s="146"/>
      <c r="Z55" s="30"/>
      <c r="AA55" s="77"/>
    </row>
    <row r="56" spans="1:27">
      <c r="C56" s="140" t="s">
        <v>262</v>
      </c>
      <c r="D56" s="140">
        <v>88262</v>
      </c>
      <c r="E56" s="143"/>
      <c r="F56" s="143"/>
      <c r="G56" s="164" t="s">
        <v>72</v>
      </c>
      <c r="H56" s="139" t="s">
        <v>62</v>
      </c>
      <c r="I56" s="138">
        <v>9.7600000000000006E-2</v>
      </c>
      <c r="J56" s="137">
        <v>29.59</v>
      </c>
      <c r="K56" s="136">
        <f t="shared" si="6"/>
        <v>2.8879840000000003</v>
      </c>
      <c r="L56" s="135" t="s">
        <v>601</v>
      </c>
      <c r="M56" s="163"/>
      <c r="N56" s="149"/>
      <c r="O56" s="149"/>
      <c r="P56" s="149"/>
      <c r="Q56" s="149"/>
      <c r="R56" s="149"/>
      <c r="S56" s="149"/>
      <c r="T56" s="149"/>
      <c r="U56" s="149"/>
      <c r="V56" s="148"/>
      <c r="W56" s="147"/>
      <c r="X56" s="30"/>
      <c r="Y56" s="146"/>
      <c r="Z56" s="30"/>
      <c r="AA56" s="77"/>
    </row>
    <row r="57" spans="1:27" ht="27.6">
      <c r="C57" s="140" t="s">
        <v>302</v>
      </c>
      <c r="D57" s="143">
        <v>4517</v>
      </c>
      <c r="F57" s="143"/>
      <c r="G57" s="164" t="s">
        <v>173</v>
      </c>
      <c r="H57" s="139" t="s">
        <v>110</v>
      </c>
      <c r="I57" s="138">
        <v>0.45</v>
      </c>
      <c r="J57" s="137">
        <v>4.01</v>
      </c>
      <c r="K57" s="136">
        <f t="shared" si="6"/>
        <v>1.8045</v>
      </c>
      <c r="L57" s="135" t="s">
        <v>600</v>
      </c>
      <c r="M57" s="163"/>
      <c r="N57" s="149"/>
      <c r="O57" s="149"/>
      <c r="P57" s="149"/>
      <c r="Q57" s="149"/>
      <c r="R57" s="149"/>
      <c r="S57" s="149"/>
      <c r="T57" s="149"/>
      <c r="U57" s="149"/>
      <c r="V57" s="148"/>
      <c r="W57" s="147"/>
      <c r="X57" s="30"/>
      <c r="Y57" s="146"/>
      <c r="Z57" s="30"/>
      <c r="AA57" s="77"/>
    </row>
    <row r="58" spans="1:27">
      <c r="C58" s="140" t="s">
        <v>302</v>
      </c>
      <c r="D58" s="143">
        <v>5068</v>
      </c>
      <c r="F58" s="143"/>
      <c r="G58" s="164" t="s">
        <v>171</v>
      </c>
      <c r="H58" s="139" t="s">
        <v>111</v>
      </c>
      <c r="I58" s="138">
        <v>2.4E-2</v>
      </c>
      <c r="J58" s="137">
        <v>20.32</v>
      </c>
      <c r="K58" s="136">
        <f t="shared" si="6"/>
        <v>0.48768</v>
      </c>
      <c r="L58" s="135" t="s">
        <v>600</v>
      </c>
      <c r="M58" s="163"/>
      <c r="N58" s="149"/>
      <c r="O58" s="149"/>
      <c r="P58" s="149"/>
      <c r="Q58" s="149"/>
      <c r="R58" s="149"/>
      <c r="S58" s="149"/>
      <c r="T58" s="149"/>
      <c r="U58" s="149"/>
      <c r="V58" s="148"/>
      <c r="W58" s="147"/>
      <c r="X58" s="30"/>
      <c r="Y58" s="146"/>
      <c r="Z58" s="30"/>
      <c r="AA58" s="77"/>
    </row>
    <row r="59" spans="1:27" ht="41.4">
      <c r="A59" s="48"/>
      <c r="C59" s="140" t="s">
        <v>262</v>
      </c>
      <c r="D59" s="140">
        <v>94964</v>
      </c>
      <c r="E59" s="143"/>
      <c r="F59" s="143"/>
      <c r="G59" s="164" t="s">
        <v>79</v>
      </c>
      <c r="H59" s="139" t="s">
        <v>40</v>
      </c>
      <c r="I59" s="138">
        <v>7.3899999999999993E-2</v>
      </c>
      <c r="J59" s="137">
        <v>573.33000000000004</v>
      </c>
      <c r="K59" s="136">
        <f t="shared" si="6"/>
        <v>42.369087</v>
      </c>
      <c r="L59" s="135" t="s">
        <v>601</v>
      </c>
      <c r="M59" s="163"/>
      <c r="N59" s="149"/>
      <c r="O59" s="149"/>
      <c r="P59" s="149"/>
      <c r="Q59" s="149"/>
      <c r="R59" s="149"/>
      <c r="S59" s="149"/>
      <c r="T59" s="149"/>
      <c r="U59" s="149"/>
      <c r="V59" s="148"/>
      <c r="W59" s="147"/>
      <c r="X59" s="30"/>
      <c r="Y59" s="146"/>
      <c r="Z59" s="30"/>
      <c r="AA59" s="77"/>
    </row>
    <row r="60" spans="1:27" ht="43.5" customHeight="1">
      <c r="C60" s="142" t="s">
        <v>34</v>
      </c>
      <c r="D60" s="142"/>
      <c r="E60" s="142"/>
      <c r="F60" s="142" t="s">
        <v>191</v>
      </c>
      <c r="G60" s="166" t="s">
        <v>381</v>
      </c>
      <c r="H60" s="142" t="s">
        <v>128</v>
      </c>
      <c r="I60" s="141"/>
      <c r="J60" s="145"/>
      <c r="K60" s="144">
        <v>885.14999999999986</v>
      </c>
      <c r="L60" s="142" t="s">
        <v>380</v>
      </c>
      <c r="M60" s="163"/>
      <c r="N60" s="149"/>
      <c r="O60" s="149"/>
      <c r="P60" s="149"/>
      <c r="Q60" s="149"/>
      <c r="R60" s="149"/>
      <c r="S60" s="149"/>
      <c r="T60" s="149"/>
      <c r="U60" s="149"/>
      <c r="V60" s="148"/>
      <c r="W60" s="147"/>
      <c r="X60" s="30"/>
      <c r="Y60" s="146"/>
      <c r="Z60" s="30"/>
      <c r="AA60" s="77"/>
    </row>
    <row r="61" spans="1:27">
      <c r="C61" s="140" t="s">
        <v>262</v>
      </c>
      <c r="D61" s="140">
        <v>88309</v>
      </c>
      <c r="E61" s="143"/>
      <c r="F61" s="143"/>
      <c r="G61" s="164" t="s">
        <v>73</v>
      </c>
      <c r="H61" s="139" t="s">
        <v>62</v>
      </c>
      <c r="I61" s="138">
        <v>5.4675446997841064</v>
      </c>
      <c r="J61" s="137">
        <v>30.01</v>
      </c>
      <c r="K61" s="136">
        <f t="shared" ref="K61:K76" si="7">J61*I61</f>
        <v>164.08101644052104</v>
      </c>
      <c r="L61" s="135" t="s">
        <v>601</v>
      </c>
      <c r="M61" s="163"/>
      <c r="N61" s="306"/>
      <c r="O61" s="149"/>
      <c r="P61" s="149"/>
      <c r="Q61" s="149"/>
      <c r="R61" s="149"/>
      <c r="S61" s="149"/>
      <c r="T61" s="149"/>
      <c r="U61" s="149"/>
      <c r="V61" s="148"/>
      <c r="W61" s="147"/>
      <c r="X61" s="30"/>
      <c r="Y61" s="146"/>
      <c r="Z61" s="30"/>
      <c r="AA61" s="77"/>
    </row>
    <row r="62" spans="1:27">
      <c r="C62" s="140" t="s">
        <v>262</v>
      </c>
      <c r="D62" s="140">
        <v>88316</v>
      </c>
      <c r="E62" s="143"/>
      <c r="F62" s="143"/>
      <c r="G62" s="164" t="s">
        <v>74</v>
      </c>
      <c r="H62" s="139" t="s">
        <v>62</v>
      </c>
      <c r="I62" s="138">
        <v>4.2959724335989673</v>
      </c>
      <c r="J62" s="137">
        <v>23.84</v>
      </c>
      <c r="K62" s="136">
        <f t="shared" si="7"/>
        <v>102.41598281699937</v>
      </c>
      <c r="L62" s="135" t="s">
        <v>601</v>
      </c>
      <c r="M62" s="163"/>
      <c r="N62" s="306"/>
      <c r="O62" s="149"/>
      <c r="P62" s="149"/>
      <c r="Q62" s="149"/>
      <c r="R62" s="149"/>
      <c r="S62" s="149"/>
      <c r="T62" s="149"/>
      <c r="U62" s="149"/>
      <c r="V62" s="148"/>
      <c r="W62" s="147"/>
      <c r="X62" s="30"/>
      <c r="Y62" s="146"/>
      <c r="Z62" s="30"/>
      <c r="AA62" s="77"/>
    </row>
    <row r="63" spans="1:27" ht="41.4">
      <c r="C63" s="140" t="s">
        <v>262</v>
      </c>
      <c r="D63" s="140">
        <v>89299</v>
      </c>
      <c r="E63" s="143"/>
      <c r="F63" s="143"/>
      <c r="G63" s="164" t="s">
        <v>181</v>
      </c>
      <c r="H63" s="139" t="s">
        <v>39</v>
      </c>
      <c r="I63" s="138">
        <v>2.4</v>
      </c>
      <c r="J63" s="137">
        <v>92.87</v>
      </c>
      <c r="K63" s="136">
        <f t="shared" si="7"/>
        <v>222.88800000000001</v>
      </c>
      <c r="L63" s="135" t="s">
        <v>601</v>
      </c>
      <c r="M63" s="307"/>
      <c r="N63" s="306"/>
      <c r="O63" s="149"/>
      <c r="P63" s="149"/>
      <c r="Q63" s="149"/>
      <c r="R63" s="149"/>
      <c r="S63" s="149"/>
      <c r="T63" s="149"/>
      <c r="U63" s="149"/>
      <c r="V63" s="148"/>
      <c r="W63" s="147"/>
      <c r="X63" s="30"/>
      <c r="Y63" s="146"/>
      <c r="Z63" s="30"/>
      <c r="AA63" s="77"/>
    </row>
    <row r="64" spans="1:27" ht="27.6">
      <c r="C64" s="140" t="s">
        <v>302</v>
      </c>
      <c r="D64" s="140"/>
      <c r="E64" s="143">
        <v>2692</v>
      </c>
      <c r="F64" s="143"/>
      <c r="G64" s="164" t="s">
        <v>147</v>
      </c>
      <c r="H64" s="139" t="s">
        <v>112</v>
      </c>
      <c r="I64" s="138">
        <v>7.2906523356743936E-3</v>
      </c>
      <c r="J64" s="137">
        <v>8.6</v>
      </c>
      <c r="K64" s="136">
        <f t="shared" si="7"/>
        <v>6.2699610086799779E-2</v>
      </c>
      <c r="L64" s="135" t="s">
        <v>600</v>
      </c>
      <c r="M64" s="163"/>
      <c r="N64" s="30"/>
      <c r="O64" s="149"/>
      <c r="P64" s="149"/>
      <c r="Q64" s="149"/>
      <c r="R64" s="149"/>
      <c r="S64" s="149"/>
      <c r="T64" s="149"/>
      <c r="U64" s="149"/>
      <c r="V64" s="148"/>
      <c r="W64" s="147"/>
      <c r="X64" s="30"/>
      <c r="Y64" s="146"/>
      <c r="Z64" s="30"/>
      <c r="AA64" s="77"/>
    </row>
    <row r="65" spans="3:27" ht="27.6">
      <c r="C65" s="140" t="s">
        <v>302</v>
      </c>
      <c r="D65" s="140"/>
      <c r="E65" s="143">
        <v>4491</v>
      </c>
      <c r="F65" s="143"/>
      <c r="G65" s="164" t="s">
        <v>169</v>
      </c>
      <c r="H65" s="139" t="s">
        <v>110</v>
      </c>
      <c r="I65" s="138">
        <v>0.15790486034338685</v>
      </c>
      <c r="J65" s="137">
        <v>11.46</v>
      </c>
      <c r="K65" s="136">
        <f t="shared" si="7"/>
        <v>1.8095896995352134</v>
      </c>
      <c r="L65" s="135" t="s">
        <v>600</v>
      </c>
      <c r="M65" s="163"/>
      <c r="N65" s="306"/>
      <c r="O65" s="149"/>
      <c r="P65" s="149"/>
      <c r="Q65" s="149"/>
      <c r="R65" s="149"/>
      <c r="S65" s="149"/>
      <c r="T65" s="149"/>
      <c r="U65" s="149"/>
      <c r="V65" s="148"/>
      <c r="W65" s="147"/>
      <c r="X65" s="30"/>
      <c r="Y65" s="146"/>
      <c r="Z65" s="30"/>
      <c r="AA65" s="77"/>
    </row>
    <row r="66" spans="3:27" ht="27.6">
      <c r="C66" s="140" t="s">
        <v>302</v>
      </c>
      <c r="D66" s="140"/>
      <c r="E66" s="143">
        <v>4517</v>
      </c>
      <c r="F66" s="143"/>
      <c r="G66" s="164" t="s">
        <v>173</v>
      </c>
      <c r="H66" s="139" t="s">
        <v>110</v>
      </c>
      <c r="I66" s="138">
        <v>0.18777875284078435</v>
      </c>
      <c r="J66" s="137">
        <v>4.01</v>
      </c>
      <c r="K66" s="136">
        <f t="shared" si="7"/>
        <v>0.75299279889154525</v>
      </c>
      <c r="L66" s="135" t="s">
        <v>600</v>
      </c>
      <c r="M66" s="163"/>
      <c r="N66" s="306"/>
      <c r="O66" s="149"/>
      <c r="P66" s="149"/>
      <c r="Q66" s="149"/>
      <c r="R66" s="149"/>
      <c r="S66" s="149"/>
      <c r="T66" s="149"/>
      <c r="U66" s="149"/>
      <c r="V66" s="148"/>
      <c r="W66" s="147"/>
      <c r="X66" s="30"/>
      <c r="Y66" s="146"/>
      <c r="Z66" s="30"/>
      <c r="AA66" s="77"/>
    </row>
    <row r="67" spans="3:27">
      <c r="C67" s="140" t="s">
        <v>302</v>
      </c>
      <c r="D67" s="140"/>
      <c r="E67" s="143">
        <v>5069</v>
      </c>
      <c r="F67" s="143"/>
      <c r="G67" s="164" t="s">
        <v>172</v>
      </c>
      <c r="H67" s="139" t="s">
        <v>111</v>
      </c>
      <c r="I67" s="138">
        <v>1.6626243741111116E-2</v>
      </c>
      <c r="J67" s="137">
        <v>20.71</v>
      </c>
      <c r="K67" s="136">
        <f t="shared" si="7"/>
        <v>0.34432950787841121</v>
      </c>
      <c r="L67" s="135" t="s">
        <v>600</v>
      </c>
      <c r="M67" s="163"/>
      <c r="N67" s="306"/>
      <c r="O67" s="149"/>
      <c r="P67" s="149"/>
      <c r="Q67" s="149"/>
      <c r="R67" s="149"/>
      <c r="S67" s="149"/>
      <c r="T67" s="149"/>
      <c r="U67" s="149"/>
      <c r="V67" s="148"/>
      <c r="W67" s="147"/>
      <c r="X67" s="30"/>
      <c r="Y67" s="146"/>
      <c r="Z67" s="30"/>
      <c r="AA67" s="77"/>
    </row>
    <row r="68" spans="3:27" ht="41.4">
      <c r="C68" s="140" t="s">
        <v>302</v>
      </c>
      <c r="D68" s="140"/>
      <c r="E68" s="143">
        <v>6193</v>
      </c>
      <c r="F68" s="143"/>
      <c r="G68" s="164" t="s">
        <v>204</v>
      </c>
      <c r="H68" s="139" t="s">
        <v>110</v>
      </c>
      <c r="I68" s="138">
        <v>0.58894245209155094</v>
      </c>
      <c r="J68" s="137">
        <v>18.37</v>
      </c>
      <c r="K68" s="136">
        <f t="shared" si="7"/>
        <v>10.818872844921792</v>
      </c>
      <c r="L68" s="135" t="s">
        <v>600</v>
      </c>
      <c r="M68" s="163"/>
      <c r="N68" s="306"/>
      <c r="O68" s="149"/>
      <c r="P68" s="149"/>
      <c r="Q68" s="149"/>
      <c r="R68" s="149"/>
      <c r="S68" s="149"/>
      <c r="T68" s="149"/>
      <c r="U68" s="149"/>
      <c r="V68" s="148"/>
      <c r="W68" s="147"/>
      <c r="X68" s="30"/>
      <c r="Y68" s="146"/>
      <c r="Z68" s="30"/>
      <c r="AA68" s="77"/>
    </row>
    <row r="69" spans="3:27" ht="55.2">
      <c r="C69" s="140" t="s">
        <v>262</v>
      </c>
      <c r="D69" s="140">
        <v>5678</v>
      </c>
      <c r="E69" s="143"/>
      <c r="F69" s="143"/>
      <c r="G69" s="164" t="s">
        <v>65</v>
      </c>
      <c r="H69" s="139" t="s">
        <v>63</v>
      </c>
      <c r="I69" s="138">
        <v>1.7515347684486041E-2</v>
      </c>
      <c r="J69" s="137">
        <v>144.87</v>
      </c>
      <c r="K69" s="136">
        <f t="shared" si="7"/>
        <v>2.537448419051493</v>
      </c>
      <c r="L69" s="135" t="s">
        <v>601</v>
      </c>
      <c r="M69" s="163"/>
      <c r="N69" s="306"/>
      <c r="O69" s="149"/>
      <c r="P69" s="149"/>
      <c r="Q69" s="149"/>
      <c r="R69" s="149"/>
      <c r="S69" s="149"/>
      <c r="T69" s="149"/>
      <c r="U69" s="149"/>
      <c r="V69" s="148"/>
      <c r="W69" s="147"/>
      <c r="X69" s="30"/>
      <c r="Y69" s="146"/>
      <c r="Z69" s="30"/>
      <c r="AA69" s="77"/>
    </row>
    <row r="70" spans="3:27" ht="55.2">
      <c r="C70" s="140" t="s">
        <v>262</v>
      </c>
      <c r="D70" s="140">
        <v>5679</v>
      </c>
      <c r="E70" s="143"/>
      <c r="F70" s="143"/>
      <c r="G70" s="164" t="s">
        <v>66</v>
      </c>
      <c r="H70" s="139" t="s">
        <v>64</v>
      </c>
      <c r="I70" s="138">
        <v>3.5741978523672023E-2</v>
      </c>
      <c r="J70" s="137">
        <v>61.6</v>
      </c>
      <c r="K70" s="136">
        <f t="shared" si="7"/>
        <v>2.2017058770581968</v>
      </c>
      <c r="L70" s="135" t="s">
        <v>601</v>
      </c>
      <c r="M70" s="163"/>
      <c r="N70" s="306"/>
      <c r="O70" s="149"/>
      <c r="P70" s="149"/>
      <c r="Q70" s="149"/>
      <c r="R70" s="149"/>
      <c r="S70" s="149"/>
      <c r="T70" s="149"/>
      <c r="U70" s="149"/>
      <c r="V70" s="148"/>
      <c r="W70" s="147"/>
      <c r="X70" s="30"/>
      <c r="Y70" s="146"/>
      <c r="Z70" s="30"/>
      <c r="AA70" s="77"/>
    </row>
    <row r="71" spans="3:27" ht="51" customHeight="1">
      <c r="C71" s="140" t="s">
        <v>262</v>
      </c>
      <c r="D71" s="140">
        <v>87878</v>
      </c>
      <c r="E71" s="143"/>
      <c r="F71" s="143"/>
      <c r="G71" s="164" t="s">
        <v>70</v>
      </c>
      <c r="H71" s="139" t="s">
        <v>39</v>
      </c>
      <c r="I71" s="138">
        <v>1.4</v>
      </c>
      <c r="J71" s="137">
        <v>5.54</v>
      </c>
      <c r="K71" s="136">
        <f t="shared" si="7"/>
        <v>7.7559999999999993</v>
      </c>
      <c r="L71" s="135" t="s">
        <v>601</v>
      </c>
      <c r="M71" s="163"/>
      <c r="N71" s="306"/>
      <c r="O71" s="149"/>
      <c r="P71" s="149"/>
      <c r="Q71" s="149"/>
      <c r="R71" s="149"/>
      <c r="S71" s="149"/>
      <c r="T71" s="149"/>
      <c r="U71" s="149"/>
      <c r="V71" s="148"/>
      <c r="W71" s="147"/>
      <c r="X71" s="30"/>
      <c r="Y71" s="146"/>
      <c r="Z71" s="30"/>
      <c r="AA71" s="77"/>
    </row>
    <row r="72" spans="3:27" ht="55.2">
      <c r="C72" s="140" t="s">
        <v>262</v>
      </c>
      <c r="D72" s="140">
        <v>87530</v>
      </c>
      <c r="E72" s="143"/>
      <c r="F72" s="143"/>
      <c r="G72" s="164" t="s">
        <v>68</v>
      </c>
      <c r="H72" s="139" t="s">
        <v>39</v>
      </c>
      <c r="I72" s="138">
        <v>1.4</v>
      </c>
      <c r="J72" s="137">
        <v>44.96</v>
      </c>
      <c r="K72" s="136">
        <f t="shared" si="7"/>
        <v>62.943999999999996</v>
      </c>
      <c r="L72" s="135" t="s">
        <v>601</v>
      </c>
      <c r="M72" s="163"/>
      <c r="N72" s="306"/>
      <c r="O72" s="149"/>
      <c r="P72" s="149"/>
      <c r="Q72" s="149"/>
      <c r="R72" s="149"/>
      <c r="S72" s="149"/>
      <c r="T72" s="149"/>
      <c r="U72" s="149"/>
      <c r="V72" s="148"/>
      <c r="W72" s="147"/>
      <c r="X72" s="30"/>
      <c r="Y72" s="146"/>
      <c r="Z72" s="30"/>
      <c r="AA72" s="77"/>
    </row>
    <row r="73" spans="3:27" ht="41.4">
      <c r="C73" s="140" t="s">
        <v>262</v>
      </c>
      <c r="D73" s="140">
        <v>94970</v>
      </c>
      <c r="E73" s="143"/>
      <c r="F73" s="143"/>
      <c r="G73" s="164" t="s">
        <v>80</v>
      </c>
      <c r="H73" s="139" t="s">
        <v>40</v>
      </c>
      <c r="I73" s="138">
        <v>7.9200000000000007E-2</v>
      </c>
      <c r="J73" s="137">
        <v>559.42999999999995</v>
      </c>
      <c r="K73" s="136">
        <f t="shared" si="7"/>
        <v>44.306855999999996</v>
      </c>
      <c r="L73" s="135" t="s">
        <v>601</v>
      </c>
      <c r="M73" s="163"/>
      <c r="N73" s="306"/>
      <c r="O73" s="149"/>
      <c r="P73" s="149"/>
      <c r="Q73" s="149"/>
      <c r="R73" s="149"/>
      <c r="S73" s="149"/>
      <c r="T73" s="149"/>
      <c r="U73" s="149"/>
      <c r="V73" s="148"/>
      <c r="W73" s="147"/>
      <c r="X73" s="30"/>
      <c r="Y73" s="146"/>
      <c r="Z73" s="30"/>
      <c r="AA73" s="77"/>
    </row>
    <row r="74" spans="3:27" ht="27.6">
      <c r="C74" s="140" t="s">
        <v>262</v>
      </c>
      <c r="D74" s="140">
        <v>97736</v>
      </c>
      <c r="E74" s="143"/>
      <c r="F74" s="143"/>
      <c r="G74" s="164" t="s">
        <v>87</v>
      </c>
      <c r="H74" s="139" t="s">
        <v>40</v>
      </c>
      <c r="I74" s="138">
        <v>7.9200000000000007E-2</v>
      </c>
      <c r="J74" s="137">
        <v>1596.78</v>
      </c>
      <c r="K74" s="136">
        <f t="shared" si="7"/>
        <v>126.46497600000001</v>
      </c>
      <c r="L74" s="135" t="s">
        <v>601</v>
      </c>
      <c r="M74" s="163"/>
      <c r="N74" s="306"/>
      <c r="O74" s="149"/>
      <c r="P74" s="149"/>
      <c r="Q74" s="149"/>
      <c r="R74" s="149"/>
      <c r="S74" s="149"/>
      <c r="T74" s="149"/>
      <c r="U74" s="149"/>
      <c r="V74" s="148"/>
      <c r="W74" s="147"/>
      <c r="X74" s="30"/>
      <c r="Y74" s="146"/>
      <c r="Z74" s="30"/>
      <c r="AA74" s="77"/>
    </row>
    <row r="75" spans="3:27" ht="27.6">
      <c r="C75" s="140" t="s">
        <v>262</v>
      </c>
      <c r="D75" s="140">
        <v>101616</v>
      </c>
      <c r="E75" s="143"/>
      <c r="F75" s="143"/>
      <c r="G75" s="164" t="s">
        <v>45</v>
      </c>
      <c r="H75" s="139" t="s">
        <v>39</v>
      </c>
      <c r="I75" s="138">
        <v>0.9900000000000001</v>
      </c>
      <c r="J75" s="137">
        <v>6.94</v>
      </c>
      <c r="K75" s="136">
        <f t="shared" si="7"/>
        <v>6.8706000000000014</v>
      </c>
      <c r="L75" s="135" t="s">
        <v>601</v>
      </c>
      <c r="M75" s="163"/>
      <c r="N75" s="306"/>
      <c r="O75" s="149"/>
      <c r="P75" s="149"/>
      <c r="Q75" s="149"/>
      <c r="R75" s="149"/>
      <c r="S75" s="149"/>
      <c r="T75" s="149"/>
      <c r="U75" s="149"/>
      <c r="V75" s="148"/>
      <c r="W75" s="147"/>
      <c r="X75" s="30"/>
      <c r="Y75" s="146"/>
      <c r="Z75" s="30"/>
      <c r="AA75" s="77"/>
    </row>
    <row r="76" spans="3:27" ht="41.4">
      <c r="C76" s="140" t="s">
        <v>262</v>
      </c>
      <c r="D76" s="140">
        <v>103002</v>
      </c>
      <c r="E76" s="143"/>
      <c r="F76" s="143"/>
      <c r="G76" s="164" t="s">
        <v>99</v>
      </c>
      <c r="H76" s="139" t="s">
        <v>128</v>
      </c>
      <c r="I76" s="138">
        <v>0.5</v>
      </c>
      <c r="J76" s="137">
        <v>257.79000000000002</v>
      </c>
      <c r="K76" s="136">
        <f t="shared" si="7"/>
        <v>128.89500000000001</v>
      </c>
      <c r="L76" s="135" t="s">
        <v>601</v>
      </c>
      <c r="M76" s="163"/>
      <c r="N76" s="306"/>
      <c r="O76" s="149"/>
      <c r="P76" s="149"/>
      <c r="Q76" s="149"/>
      <c r="R76" s="149"/>
      <c r="S76" s="149"/>
      <c r="T76" s="149"/>
      <c r="U76" s="149"/>
      <c r="V76" s="148"/>
      <c r="W76" s="147"/>
      <c r="X76" s="30"/>
      <c r="Y76" s="146"/>
      <c r="Z76" s="30"/>
      <c r="AA76" s="77"/>
    </row>
    <row r="77" spans="3:27" ht="43.5" customHeight="1">
      <c r="C77" s="142" t="s">
        <v>34</v>
      </c>
      <c r="D77" s="142"/>
      <c r="E77" s="142"/>
      <c r="F77" s="142" t="s">
        <v>192</v>
      </c>
      <c r="G77" s="166" t="s">
        <v>383</v>
      </c>
      <c r="H77" s="142" t="s">
        <v>42</v>
      </c>
      <c r="I77" s="141"/>
      <c r="J77" s="145"/>
      <c r="K77" s="144">
        <v>78.040000000000006</v>
      </c>
      <c r="L77" s="142" t="s">
        <v>382</v>
      </c>
      <c r="M77" s="163"/>
      <c r="N77" s="149"/>
      <c r="O77" s="149"/>
      <c r="P77" s="149"/>
      <c r="Q77" s="149"/>
      <c r="R77" s="149"/>
      <c r="S77" s="149"/>
      <c r="T77" s="149"/>
      <c r="U77" s="149"/>
      <c r="V77" s="148"/>
      <c r="W77" s="147"/>
      <c r="X77" s="30"/>
      <c r="Y77" s="146"/>
      <c r="Z77" s="30"/>
      <c r="AA77" s="77"/>
    </row>
    <row r="78" spans="3:27">
      <c r="C78" s="140" t="s">
        <v>262</v>
      </c>
      <c r="D78" s="140">
        <v>88309</v>
      </c>
      <c r="E78" s="143"/>
      <c r="F78" s="143"/>
      <c r="G78" s="164" t="s">
        <v>73</v>
      </c>
      <c r="H78" s="139" t="s">
        <v>62</v>
      </c>
      <c r="I78" s="138">
        <v>0.10730000000000001</v>
      </c>
      <c r="J78" s="137">
        <v>30.01</v>
      </c>
      <c r="K78" s="136">
        <f t="shared" ref="K78:K84" si="8">J78*I78</f>
        <v>3.2200730000000002</v>
      </c>
      <c r="L78" s="135" t="s">
        <v>601</v>
      </c>
      <c r="M78" s="163"/>
      <c r="N78" s="149"/>
      <c r="O78" s="149"/>
      <c r="P78" s="149"/>
      <c r="Q78" s="149"/>
      <c r="R78" s="149"/>
      <c r="S78" s="149"/>
      <c r="T78" s="149"/>
      <c r="U78" s="149"/>
      <c r="V78" s="148"/>
      <c r="W78" s="147"/>
      <c r="X78" s="30"/>
      <c r="Y78" s="146"/>
      <c r="Z78" s="30"/>
      <c r="AA78" s="77"/>
    </row>
    <row r="79" spans="3:27">
      <c r="C79" s="140" t="s">
        <v>262</v>
      </c>
      <c r="D79" s="140">
        <v>88316</v>
      </c>
      <c r="E79" s="143"/>
      <c r="F79" s="143"/>
      <c r="G79" s="164" t="s">
        <v>74</v>
      </c>
      <c r="H79" s="139" t="s">
        <v>62</v>
      </c>
      <c r="I79" s="138">
        <v>0.32190000000000002</v>
      </c>
      <c r="J79" s="137">
        <v>23.84</v>
      </c>
      <c r="K79" s="136">
        <f t="shared" si="8"/>
        <v>7.6740960000000005</v>
      </c>
      <c r="L79" s="135" t="s">
        <v>601</v>
      </c>
      <c r="M79" s="163"/>
      <c r="N79" s="149"/>
      <c r="O79" s="149"/>
      <c r="P79" s="149"/>
      <c r="Q79" s="149"/>
      <c r="R79" s="149"/>
      <c r="S79" s="149"/>
      <c r="T79" s="149"/>
      <c r="U79" s="149"/>
      <c r="V79" s="148"/>
      <c r="W79" s="147"/>
      <c r="X79" s="30"/>
      <c r="Y79" s="146"/>
      <c r="Z79" s="30"/>
      <c r="AA79" s="77"/>
    </row>
    <row r="80" spans="3:27" ht="55.2">
      <c r="C80" s="140" t="s">
        <v>262</v>
      </c>
      <c r="D80" s="140">
        <v>90106</v>
      </c>
      <c r="E80" s="143"/>
      <c r="F80" s="143"/>
      <c r="G80" s="164" t="s">
        <v>75</v>
      </c>
      <c r="H80" s="139" t="s">
        <v>40</v>
      </c>
      <c r="I80" s="138">
        <v>0.8</v>
      </c>
      <c r="J80" s="137">
        <v>8.1199999999999992</v>
      </c>
      <c r="K80" s="136">
        <f t="shared" si="8"/>
        <v>6.4959999999999996</v>
      </c>
      <c r="L80" s="135" t="s">
        <v>601</v>
      </c>
      <c r="M80" s="163"/>
      <c r="N80" s="149"/>
      <c r="O80" s="149"/>
      <c r="P80" s="149"/>
      <c r="Q80" s="149"/>
      <c r="R80" s="149"/>
      <c r="S80" s="149"/>
      <c r="T80" s="149"/>
      <c r="U80" s="149"/>
      <c r="V80" s="148"/>
      <c r="W80" s="147"/>
      <c r="X80" s="30"/>
      <c r="Y80" s="146"/>
      <c r="Z80" s="30"/>
      <c r="AA80" s="77"/>
    </row>
    <row r="81" spans="1:27" ht="27.6">
      <c r="C81" s="140" t="s">
        <v>302</v>
      </c>
      <c r="D81" s="143">
        <v>4718</v>
      </c>
      <c r="F81" s="143"/>
      <c r="G81" s="164" t="s">
        <v>168</v>
      </c>
      <c r="H81" s="139" t="s">
        <v>113</v>
      </c>
      <c r="I81" s="138">
        <v>8.3699999999999997E-2</v>
      </c>
      <c r="J81" s="137">
        <v>116.7</v>
      </c>
      <c r="K81" s="136">
        <f t="shared" si="8"/>
        <v>9.7677899999999998</v>
      </c>
      <c r="L81" s="135" t="s">
        <v>600</v>
      </c>
      <c r="M81" s="163"/>
      <c r="N81" s="149"/>
      <c r="O81" s="149"/>
      <c r="P81" s="149"/>
      <c r="Q81" s="149"/>
      <c r="R81" s="149"/>
      <c r="S81" s="149"/>
      <c r="T81" s="149"/>
      <c r="U81" s="149"/>
      <c r="V81" s="148"/>
      <c r="W81" s="147"/>
      <c r="X81" s="30"/>
      <c r="Y81" s="146"/>
      <c r="Z81" s="30"/>
      <c r="AA81" s="77"/>
    </row>
    <row r="82" spans="1:27" ht="27.6">
      <c r="C82" s="140" t="s">
        <v>302</v>
      </c>
      <c r="D82" s="143">
        <v>3670</v>
      </c>
      <c r="F82" s="143"/>
      <c r="G82" s="164" t="s">
        <v>159</v>
      </c>
      <c r="H82" s="139" t="s">
        <v>295</v>
      </c>
      <c r="I82" s="138">
        <v>1</v>
      </c>
      <c r="J82" s="137">
        <v>22.29</v>
      </c>
      <c r="K82" s="136">
        <f t="shared" si="8"/>
        <v>22.29</v>
      </c>
      <c r="L82" s="135" t="s">
        <v>600</v>
      </c>
      <c r="M82" s="163"/>
      <c r="N82" s="149"/>
      <c r="O82" s="149"/>
      <c r="P82" s="149"/>
      <c r="Q82" s="149"/>
      <c r="R82" s="149"/>
      <c r="S82" s="149"/>
      <c r="T82" s="149"/>
      <c r="U82" s="149"/>
      <c r="V82" s="148"/>
      <c r="W82" s="147"/>
      <c r="X82" s="30"/>
      <c r="Y82" s="146"/>
      <c r="Z82" s="30"/>
      <c r="AA82" s="77"/>
    </row>
    <row r="83" spans="1:27" ht="27.6">
      <c r="C83" s="140" t="s">
        <v>302</v>
      </c>
      <c r="D83" s="143">
        <v>4021</v>
      </c>
      <c r="F83" s="143"/>
      <c r="G83" s="164" t="s">
        <v>157</v>
      </c>
      <c r="H83" s="139" t="s">
        <v>115</v>
      </c>
      <c r="I83" s="138">
        <v>1.7999999999999998</v>
      </c>
      <c r="J83" s="137">
        <v>9.92</v>
      </c>
      <c r="K83" s="136">
        <f t="shared" si="8"/>
        <v>17.855999999999998</v>
      </c>
      <c r="L83" s="135" t="s">
        <v>600</v>
      </c>
      <c r="M83" s="163"/>
      <c r="N83" s="149"/>
      <c r="O83" s="149"/>
      <c r="P83" s="149"/>
      <c r="Q83" s="149"/>
      <c r="R83" s="149"/>
      <c r="S83" s="149"/>
      <c r="T83" s="149"/>
      <c r="U83" s="149"/>
      <c r="V83" s="148"/>
      <c r="W83" s="147"/>
      <c r="X83" s="30"/>
      <c r="Y83" s="146"/>
      <c r="Z83" s="30"/>
      <c r="AA83" s="77"/>
    </row>
    <row r="84" spans="1:27" ht="41.4">
      <c r="A84" s="48"/>
      <c r="C84" s="140" t="s">
        <v>302</v>
      </c>
      <c r="D84" s="143">
        <v>38052</v>
      </c>
      <c r="F84" s="143"/>
      <c r="G84" s="164" t="s">
        <v>180</v>
      </c>
      <c r="H84" s="139" t="s">
        <v>110</v>
      </c>
      <c r="I84" s="138">
        <v>1.0029999999999999</v>
      </c>
      <c r="J84" s="137">
        <v>10.7</v>
      </c>
      <c r="K84" s="136">
        <f t="shared" si="8"/>
        <v>10.732099999999997</v>
      </c>
      <c r="L84" s="135" t="s">
        <v>600</v>
      </c>
      <c r="M84" s="163"/>
      <c r="N84" s="149"/>
      <c r="O84" s="149"/>
      <c r="P84" s="149"/>
      <c r="Q84" s="149"/>
      <c r="R84" s="149"/>
      <c r="S84" s="149"/>
      <c r="T84" s="149"/>
      <c r="U84" s="149"/>
      <c r="V84" s="148"/>
      <c r="W84" s="147"/>
      <c r="X84" s="30"/>
      <c r="Y84" s="146"/>
      <c r="Z84" s="30"/>
      <c r="AA84" s="77"/>
    </row>
    <row r="85" spans="1:27" ht="27.6">
      <c r="C85" s="142" t="s">
        <v>34</v>
      </c>
      <c r="D85" s="142"/>
      <c r="E85" s="142"/>
      <c r="F85" s="142" t="s">
        <v>193</v>
      </c>
      <c r="G85" s="166" t="s">
        <v>409</v>
      </c>
      <c r="H85" s="142" t="s">
        <v>42</v>
      </c>
      <c r="I85" s="141"/>
      <c r="J85" s="145"/>
      <c r="K85" s="145">
        <v>28.68</v>
      </c>
      <c r="L85" s="142" t="s">
        <v>299</v>
      </c>
      <c r="M85" s="163"/>
      <c r="N85" s="149"/>
    </row>
    <row r="86" spans="1:27" ht="27.6">
      <c r="C86" s="140" t="s">
        <v>262</v>
      </c>
      <c r="D86" s="140" t="s">
        <v>196</v>
      </c>
      <c r="E86" s="143"/>
      <c r="F86" s="143"/>
      <c r="G86" s="164" t="s">
        <v>197</v>
      </c>
      <c r="H86" s="139" t="s">
        <v>62</v>
      </c>
      <c r="I86" s="138">
        <v>0.20300000000000001</v>
      </c>
      <c r="J86" s="137">
        <v>30.38</v>
      </c>
      <c r="K86" s="136">
        <f t="shared" ref="K86:K89" si="9">J86*I86</f>
        <v>6.1671399999999998</v>
      </c>
      <c r="L86" s="135" t="s">
        <v>287</v>
      </c>
      <c r="M86" s="254"/>
      <c r="N86" s="149"/>
    </row>
    <row r="87" spans="1:27">
      <c r="C87" s="140" t="s">
        <v>262</v>
      </c>
      <c r="D87" s="140">
        <v>88247</v>
      </c>
      <c r="E87" s="143"/>
      <c r="F87" s="143"/>
      <c r="G87" s="164" t="s">
        <v>71</v>
      </c>
      <c r="H87" s="139" t="s">
        <v>62</v>
      </c>
      <c r="I87" s="138">
        <v>0.20300000000000001</v>
      </c>
      <c r="J87" s="137">
        <v>25.06</v>
      </c>
      <c r="K87" s="136">
        <f t="shared" si="9"/>
        <v>5.08718</v>
      </c>
      <c r="L87" s="135" t="s">
        <v>601</v>
      </c>
      <c r="M87" s="254"/>
      <c r="N87" s="149"/>
    </row>
    <row r="88" spans="1:27">
      <c r="C88" s="140" t="s">
        <v>302</v>
      </c>
      <c r="D88" s="143">
        <v>2679</v>
      </c>
      <c r="F88" s="143"/>
      <c r="G88" s="164" t="s">
        <v>151</v>
      </c>
      <c r="H88" s="139" t="s">
        <v>110</v>
      </c>
      <c r="I88" s="138">
        <v>1.0538000000000001</v>
      </c>
      <c r="J88" s="137">
        <v>5.14</v>
      </c>
      <c r="K88" s="136">
        <f t="shared" si="9"/>
        <v>5.4165320000000001</v>
      </c>
      <c r="L88" s="135" t="s">
        <v>600</v>
      </c>
      <c r="M88" s="254"/>
      <c r="N88" s="252"/>
      <c r="O88" s="253"/>
    </row>
    <row r="89" spans="1:27" ht="55.2">
      <c r="C89" s="140" t="s">
        <v>262</v>
      </c>
      <c r="D89" s="140">
        <v>91170</v>
      </c>
      <c r="E89" s="143"/>
      <c r="F89" s="143"/>
      <c r="G89" s="164" t="s">
        <v>205</v>
      </c>
      <c r="H89" s="139" t="s">
        <v>42</v>
      </c>
      <c r="I89" s="138">
        <v>1</v>
      </c>
      <c r="J89" s="137">
        <v>12</v>
      </c>
      <c r="K89" s="136">
        <f t="shared" si="9"/>
        <v>12</v>
      </c>
      <c r="L89" s="135" t="s">
        <v>601</v>
      </c>
      <c r="M89" s="254"/>
      <c r="N89" s="252"/>
      <c r="O89" s="253"/>
    </row>
    <row r="90" spans="1:27" ht="41.4">
      <c r="C90" s="142" t="s">
        <v>34</v>
      </c>
      <c r="D90" s="142"/>
      <c r="E90" s="142"/>
      <c r="F90" s="142" t="s">
        <v>281</v>
      </c>
      <c r="G90" s="166" t="s">
        <v>412</v>
      </c>
      <c r="H90" s="142" t="s">
        <v>42</v>
      </c>
      <c r="I90" s="141"/>
      <c r="J90" s="145"/>
      <c r="K90" s="145">
        <v>9.25</v>
      </c>
      <c r="L90" s="142" t="s">
        <v>410</v>
      </c>
      <c r="M90" s="163"/>
      <c r="N90" s="149"/>
    </row>
    <row r="91" spans="1:27" ht="27.6">
      <c r="C91" s="140" t="s">
        <v>262</v>
      </c>
      <c r="D91" s="140" t="s">
        <v>196</v>
      </c>
      <c r="E91" s="143"/>
      <c r="F91" s="143"/>
      <c r="G91" s="164" t="s">
        <v>197</v>
      </c>
      <c r="H91" s="139" t="s">
        <v>62</v>
      </c>
      <c r="I91" s="138">
        <v>6.7199999999999996E-2</v>
      </c>
      <c r="J91" s="137">
        <v>30.38</v>
      </c>
      <c r="K91" s="136">
        <f t="shared" ref="K91:K93" si="10">J91*I91</f>
        <v>2.0415359999999998</v>
      </c>
      <c r="L91" s="135" t="s">
        <v>287</v>
      </c>
      <c r="M91" s="254"/>
      <c r="N91" s="149"/>
    </row>
    <row r="92" spans="1:27">
      <c r="C92" s="140" t="s">
        <v>262</v>
      </c>
      <c r="D92" s="140">
        <v>88247</v>
      </c>
      <c r="E92" s="143"/>
      <c r="F92" s="143"/>
      <c r="G92" s="164" t="s">
        <v>71</v>
      </c>
      <c r="H92" s="139" t="s">
        <v>62</v>
      </c>
      <c r="I92" s="138">
        <v>6.7199999999999996E-2</v>
      </c>
      <c r="J92" s="137">
        <v>25.06</v>
      </c>
      <c r="K92" s="136">
        <f t="shared" si="10"/>
        <v>1.6840319999999998</v>
      </c>
      <c r="L92" s="135" t="s">
        <v>601</v>
      </c>
      <c r="M92" s="254"/>
      <c r="N92" s="149"/>
    </row>
    <row r="93" spans="1:27" ht="41.4">
      <c r="C93" s="140" t="s">
        <v>302</v>
      </c>
      <c r="D93" s="143">
        <v>39246</v>
      </c>
      <c r="F93" s="143"/>
      <c r="G93" s="164" t="s">
        <v>200</v>
      </c>
      <c r="H93" s="139" t="s">
        <v>110</v>
      </c>
      <c r="I93" s="138">
        <v>1.1000000000000001</v>
      </c>
      <c r="J93" s="137">
        <v>5.03</v>
      </c>
      <c r="K93" s="136">
        <f t="shared" si="10"/>
        <v>5.5330000000000004</v>
      </c>
      <c r="L93" s="135" t="s">
        <v>600</v>
      </c>
      <c r="M93" s="254"/>
      <c r="N93" s="252"/>
      <c r="O93" s="253"/>
    </row>
    <row r="94" spans="1:27" ht="41.4">
      <c r="C94" s="142" t="s">
        <v>34</v>
      </c>
      <c r="D94" s="142"/>
      <c r="E94" s="142"/>
      <c r="F94" s="142" t="s">
        <v>282</v>
      </c>
      <c r="G94" s="166" t="s">
        <v>413</v>
      </c>
      <c r="H94" s="142" t="s">
        <v>42</v>
      </c>
      <c r="I94" s="141"/>
      <c r="J94" s="145"/>
      <c r="K94" s="145">
        <v>13.190000000000001</v>
      </c>
      <c r="L94" s="142" t="s">
        <v>411</v>
      </c>
      <c r="M94" s="163"/>
      <c r="N94" s="149"/>
    </row>
    <row r="95" spans="1:27" ht="27.6">
      <c r="C95" s="140" t="s">
        <v>262</v>
      </c>
      <c r="D95" s="140" t="s">
        <v>196</v>
      </c>
      <c r="E95" s="143"/>
      <c r="F95" s="143"/>
      <c r="G95" s="164" t="s">
        <v>197</v>
      </c>
      <c r="H95" s="139" t="s">
        <v>62</v>
      </c>
      <c r="I95" s="138">
        <v>9.4500000000000001E-2</v>
      </c>
      <c r="J95" s="137">
        <v>30.38</v>
      </c>
      <c r="K95" s="136">
        <f t="shared" ref="K95:K97" si="11">J95*I95</f>
        <v>2.8709099999999999</v>
      </c>
      <c r="L95" s="135" t="s">
        <v>287</v>
      </c>
      <c r="M95" s="254"/>
      <c r="N95" s="149"/>
    </row>
    <row r="96" spans="1:27">
      <c r="C96" s="140" t="s">
        <v>262</v>
      </c>
      <c r="D96" s="140">
        <v>88247</v>
      </c>
      <c r="E96" s="143"/>
      <c r="F96" s="143"/>
      <c r="G96" s="164" t="s">
        <v>71</v>
      </c>
      <c r="H96" s="139" t="s">
        <v>62</v>
      </c>
      <c r="I96" s="138">
        <v>9.4500000000000001E-2</v>
      </c>
      <c r="J96" s="137">
        <v>25.06</v>
      </c>
      <c r="K96" s="136">
        <f t="shared" si="11"/>
        <v>2.3681700000000001</v>
      </c>
      <c r="L96" s="135" t="s">
        <v>601</v>
      </c>
      <c r="M96" s="254"/>
      <c r="N96" s="149"/>
    </row>
    <row r="97" spans="3:15" ht="41.4">
      <c r="C97" s="140" t="s">
        <v>302</v>
      </c>
      <c r="D97" s="143">
        <v>2446</v>
      </c>
      <c r="F97" s="143"/>
      <c r="G97" s="164" t="s">
        <v>201</v>
      </c>
      <c r="H97" s="139" t="s">
        <v>110</v>
      </c>
      <c r="I97" s="138">
        <v>1.1000000000000001</v>
      </c>
      <c r="J97" s="137">
        <v>7.23</v>
      </c>
      <c r="K97" s="136">
        <f t="shared" si="11"/>
        <v>7.9530000000000012</v>
      </c>
      <c r="L97" s="135" t="s">
        <v>600</v>
      </c>
      <c r="M97" s="254"/>
      <c r="N97" s="252"/>
      <c r="O97" s="253"/>
    </row>
    <row r="98" spans="3:15" ht="27.6">
      <c r="C98" s="142" t="s">
        <v>34</v>
      </c>
      <c r="D98" s="142"/>
      <c r="E98" s="142"/>
      <c r="F98" s="142" t="s">
        <v>283</v>
      </c>
      <c r="G98" s="166" t="s">
        <v>414</v>
      </c>
      <c r="H98" s="142" t="s">
        <v>42</v>
      </c>
      <c r="I98" s="141"/>
      <c r="J98" s="145"/>
      <c r="K98" s="145">
        <v>32.65</v>
      </c>
      <c r="L98" s="142" t="s">
        <v>415</v>
      </c>
      <c r="M98" s="163"/>
      <c r="N98" s="149"/>
    </row>
    <row r="99" spans="3:15" ht="27.6">
      <c r="C99" s="140" t="s">
        <v>262</v>
      </c>
      <c r="D99" s="140" t="s">
        <v>196</v>
      </c>
      <c r="E99" s="143"/>
      <c r="F99" s="143"/>
      <c r="G99" s="164" t="s">
        <v>197</v>
      </c>
      <c r="H99" s="139" t="s">
        <v>62</v>
      </c>
      <c r="I99" s="138">
        <v>0.20300000000000001</v>
      </c>
      <c r="J99" s="137">
        <v>30.38</v>
      </c>
      <c r="K99" s="136">
        <f t="shared" ref="K99:K102" si="12">J99*I99</f>
        <v>6.1671399999999998</v>
      </c>
      <c r="L99" s="135" t="s">
        <v>287</v>
      </c>
      <c r="M99" s="254"/>
      <c r="N99" s="149"/>
    </row>
    <row r="100" spans="3:15">
      <c r="C100" s="140" t="s">
        <v>262</v>
      </c>
      <c r="D100" s="140">
        <v>88247</v>
      </c>
      <c r="E100" s="143"/>
      <c r="F100" s="143"/>
      <c r="G100" s="164" t="s">
        <v>71</v>
      </c>
      <c r="H100" s="139" t="s">
        <v>62</v>
      </c>
      <c r="I100" s="138">
        <v>0.20300000000000001</v>
      </c>
      <c r="J100" s="137">
        <v>25.06</v>
      </c>
      <c r="K100" s="136">
        <f t="shared" si="12"/>
        <v>5.08718</v>
      </c>
      <c r="L100" s="135" t="s">
        <v>601</v>
      </c>
      <c r="M100" s="254"/>
      <c r="N100" s="149"/>
    </row>
    <row r="101" spans="3:15">
      <c r="C101" s="140" t="s">
        <v>302</v>
      </c>
      <c r="D101" s="143">
        <v>2685</v>
      </c>
      <c r="F101" s="143"/>
      <c r="G101" s="164" t="s">
        <v>150</v>
      </c>
      <c r="H101" s="139" t="s">
        <v>110</v>
      </c>
      <c r="I101" s="138">
        <v>1.0538000000000001</v>
      </c>
      <c r="J101" s="137">
        <v>8.91</v>
      </c>
      <c r="K101" s="136">
        <f t="shared" si="12"/>
        <v>9.3893580000000014</v>
      </c>
      <c r="L101" s="135" t="s">
        <v>600</v>
      </c>
      <c r="M101" s="254"/>
      <c r="N101" s="252"/>
      <c r="O101" s="253"/>
    </row>
    <row r="102" spans="3:15" ht="55.2">
      <c r="C102" s="140" t="s">
        <v>262</v>
      </c>
      <c r="D102" s="140">
        <v>91170</v>
      </c>
      <c r="E102" s="143"/>
      <c r="F102" s="143"/>
      <c r="G102" s="164" t="s">
        <v>205</v>
      </c>
      <c r="H102" s="139" t="s">
        <v>42</v>
      </c>
      <c r="I102" s="138">
        <v>1</v>
      </c>
      <c r="J102" s="137">
        <v>12</v>
      </c>
      <c r="K102" s="136">
        <f t="shared" si="12"/>
        <v>12</v>
      </c>
      <c r="L102" s="135" t="s">
        <v>601</v>
      </c>
      <c r="M102" s="254"/>
      <c r="N102" s="252"/>
      <c r="O102" s="253"/>
    </row>
    <row r="103" spans="3:15" ht="27.6">
      <c r="C103" s="142" t="s">
        <v>34</v>
      </c>
      <c r="D103" s="142"/>
      <c r="E103" s="142"/>
      <c r="F103" s="142" t="s">
        <v>284</v>
      </c>
      <c r="G103" s="166" t="s">
        <v>417</v>
      </c>
      <c r="H103" s="142" t="s">
        <v>128</v>
      </c>
      <c r="I103" s="141"/>
      <c r="J103" s="145"/>
      <c r="K103" s="145">
        <v>22.78</v>
      </c>
      <c r="L103" s="142" t="s">
        <v>416</v>
      </c>
      <c r="M103" s="163"/>
      <c r="N103" s="149"/>
    </row>
    <row r="104" spans="3:15" ht="27.6">
      <c r="C104" s="140" t="s">
        <v>262</v>
      </c>
      <c r="D104" s="140" t="s">
        <v>196</v>
      </c>
      <c r="E104" s="143"/>
      <c r="F104" s="143"/>
      <c r="G104" s="164" t="s">
        <v>197</v>
      </c>
      <c r="H104" s="139" t="s">
        <v>62</v>
      </c>
      <c r="I104" s="138">
        <v>0.32800000000000001</v>
      </c>
      <c r="J104" s="137">
        <v>30.38</v>
      </c>
      <c r="K104" s="136">
        <f t="shared" ref="K104:K106" si="13">J104*I104</f>
        <v>9.9646399999999993</v>
      </c>
      <c r="L104" s="135" t="s">
        <v>287</v>
      </c>
      <c r="M104" s="254"/>
      <c r="N104" s="149"/>
    </row>
    <row r="105" spans="3:15">
      <c r="C105" s="140" t="s">
        <v>262</v>
      </c>
      <c r="D105" s="140">
        <v>88247</v>
      </c>
      <c r="E105" s="143"/>
      <c r="F105" s="143"/>
      <c r="G105" s="164" t="s">
        <v>71</v>
      </c>
      <c r="H105" s="139" t="s">
        <v>62</v>
      </c>
      <c r="I105" s="138">
        <v>0.32800000000000001</v>
      </c>
      <c r="J105" s="137">
        <v>25.06</v>
      </c>
      <c r="K105" s="136">
        <f t="shared" si="13"/>
        <v>8.2196800000000003</v>
      </c>
      <c r="L105" s="135" t="s">
        <v>601</v>
      </c>
      <c r="M105" s="254"/>
      <c r="N105" s="149"/>
    </row>
    <row r="106" spans="3:15" ht="27.6">
      <c r="C106" s="140" t="s">
        <v>302</v>
      </c>
      <c r="D106" s="143">
        <v>1884</v>
      </c>
      <c r="F106" s="143"/>
      <c r="G106" s="164" t="s">
        <v>146</v>
      </c>
      <c r="H106" s="139" t="s">
        <v>295</v>
      </c>
      <c r="I106" s="138">
        <v>1</v>
      </c>
      <c r="J106" s="137">
        <v>4.5999999999999996</v>
      </c>
      <c r="K106" s="136">
        <f t="shared" si="13"/>
        <v>4.5999999999999996</v>
      </c>
      <c r="L106" s="135" t="s">
        <v>600</v>
      </c>
      <c r="M106" s="254"/>
      <c r="N106" s="252"/>
      <c r="O106" s="253"/>
    </row>
    <row r="107" spans="3:15" ht="28.5" customHeight="1">
      <c r="C107" s="142" t="s">
        <v>34</v>
      </c>
      <c r="D107" s="142"/>
      <c r="E107" s="142"/>
      <c r="F107" s="142" t="s">
        <v>452</v>
      </c>
      <c r="G107" s="166" t="s">
        <v>290</v>
      </c>
      <c r="H107" s="142" t="s">
        <v>42</v>
      </c>
      <c r="I107" s="141"/>
      <c r="J107" s="145"/>
      <c r="K107" s="145">
        <v>5.04</v>
      </c>
      <c r="L107" s="142" t="s">
        <v>296</v>
      </c>
      <c r="M107" s="163"/>
      <c r="N107" s="149"/>
    </row>
    <row r="108" spans="3:15">
      <c r="C108" s="140" t="s">
        <v>262</v>
      </c>
      <c r="D108" s="140">
        <v>88247</v>
      </c>
      <c r="E108" s="143"/>
      <c r="F108" s="143"/>
      <c r="G108" s="164" t="s">
        <v>71</v>
      </c>
      <c r="H108" s="139" t="s">
        <v>62</v>
      </c>
      <c r="I108" s="138">
        <v>2.9000000000000001E-2</v>
      </c>
      <c r="J108" s="137">
        <v>21.81</v>
      </c>
      <c r="K108" s="136">
        <f>J108*I108</f>
        <v>0.63249</v>
      </c>
      <c r="L108" s="135" t="s">
        <v>601</v>
      </c>
      <c r="M108" s="254"/>
      <c r="N108" s="149"/>
    </row>
    <row r="109" spans="3:15" ht="27.6">
      <c r="C109" s="140" t="s">
        <v>262</v>
      </c>
      <c r="D109" s="140" t="s">
        <v>196</v>
      </c>
      <c r="E109" s="143"/>
      <c r="F109" s="143"/>
      <c r="G109" s="164" t="s">
        <v>197</v>
      </c>
      <c r="H109" s="139" t="s">
        <v>62</v>
      </c>
      <c r="I109" s="138">
        <v>2.9000000000000001E-2</v>
      </c>
      <c r="J109" s="137">
        <v>30.36</v>
      </c>
      <c r="K109" s="136">
        <f t="shared" ref="K109:K111" si="14">J109*I109</f>
        <v>0.88044</v>
      </c>
      <c r="L109" s="135" t="s">
        <v>287</v>
      </c>
      <c r="M109" s="254"/>
      <c r="N109" s="149"/>
    </row>
    <row r="110" spans="3:15" ht="27.6">
      <c r="C110" s="140" t="s">
        <v>302</v>
      </c>
      <c r="D110" s="143">
        <v>21127</v>
      </c>
      <c r="F110" s="143"/>
      <c r="G110" s="164" t="s">
        <v>155</v>
      </c>
      <c r="H110" s="139" t="s">
        <v>295</v>
      </c>
      <c r="I110" s="138">
        <v>9.4000000000000004E-3</v>
      </c>
      <c r="J110" s="137">
        <v>4.12</v>
      </c>
      <c r="K110" s="136">
        <f t="shared" si="14"/>
        <v>3.8728000000000005E-2</v>
      </c>
      <c r="L110" s="135" t="s">
        <v>600</v>
      </c>
      <c r="M110" s="254"/>
      <c r="N110" s="252"/>
      <c r="O110" s="253"/>
    </row>
    <row r="111" spans="3:15" ht="41.4">
      <c r="C111" s="140" t="s">
        <v>302</v>
      </c>
      <c r="D111" s="143">
        <v>1022</v>
      </c>
      <c r="F111" s="143"/>
      <c r="G111" s="164" t="s">
        <v>135</v>
      </c>
      <c r="H111" s="139" t="s">
        <v>110</v>
      </c>
      <c r="I111" s="138">
        <v>1.2434000000000001</v>
      </c>
      <c r="J111" s="137">
        <v>2.81</v>
      </c>
      <c r="K111" s="136">
        <f t="shared" si="14"/>
        <v>3.4939540000000004</v>
      </c>
      <c r="L111" s="135" t="s">
        <v>600</v>
      </c>
      <c r="M111" s="254"/>
      <c r="N111" s="149"/>
    </row>
    <row r="112" spans="3:15" ht="28.5" customHeight="1">
      <c r="C112" s="142" t="s">
        <v>34</v>
      </c>
      <c r="D112" s="142"/>
      <c r="E112" s="142"/>
      <c r="F112" s="142" t="s">
        <v>453</v>
      </c>
      <c r="G112" s="166" t="s">
        <v>291</v>
      </c>
      <c r="H112" s="142" t="s">
        <v>42</v>
      </c>
      <c r="I112" s="141"/>
      <c r="J112" s="145"/>
      <c r="K112" s="145">
        <v>8.35</v>
      </c>
      <c r="L112" s="142" t="s">
        <v>297</v>
      </c>
      <c r="M112" s="163"/>
      <c r="N112" s="149"/>
    </row>
    <row r="113" spans="3:15">
      <c r="C113" s="140" t="s">
        <v>262</v>
      </c>
      <c r="D113" s="140">
        <v>88247</v>
      </c>
      <c r="E113" s="143"/>
      <c r="F113" s="143"/>
      <c r="G113" s="164" t="s">
        <v>71</v>
      </c>
      <c r="H113" s="139" t="s">
        <v>62</v>
      </c>
      <c r="I113" s="138">
        <v>3.9E-2</v>
      </c>
      <c r="J113" s="137">
        <v>25.06</v>
      </c>
      <c r="K113" s="136">
        <f t="shared" ref="K113:K116" si="15">J113*I113</f>
        <v>0.97733999999999999</v>
      </c>
      <c r="L113" s="135" t="s">
        <v>601</v>
      </c>
      <c r="M113" s="254"/>
      <c r="N113" s="149"/>
    </row>
    <row r="114" spans="3:15" ht="27.6">
      <c r="C114" s="140" t="s">
        <v>262</v>
      </c>
      <c r="D114" s="140" t="s">
        <v>196</v>
      </c>
      <c r="E114" s="143"/>
      <c r="F114" s="143"/>
      <c r="G114" s="164" t="s">
        <v>197</v>
      </c>
      <c r="H114" s="139" t="s">
        <v>62</v>
      </c>
      <c r="I114" s="138">
        <v>3.9E-2</v>
      </c>
      <c r="J114" s="137">
        <v>30.38</v>
      </c>
      <c r="K114" s="136">
        <f t="shared" si="15"/>
        <v>1.18482</v>
      </c>
      <c r="L114" s="135" t="s">
        <v>287</v>
      </c>
      <c r="M114" s="254"/>
      <c r="N114" s="149"/>
    </row>
    <row r="115" spans="3:15" ht="27.6">
      <c r="C115" s="140" t="s">
        <v>302</v>
      </c>
      <c r="D115" s="143">
        <v>21127</v>
      </c>
      <c r="F115" s="143"/>
      <c r="G115" s="164" t="s">
        <v>155</v>
      </c>
      <c r="H115" s="139" t="s">
        <v>295</v>
      </c>
      <c r="I115" s="138">
        <v>9.4000000000000004E-3</v>
      </c>
      <c r="J115" s="137">
        <v>4.91</v>
      </c>
      <c r="K115" s="136">
        <f t="shared" si="15"/>
        <v>4.6154000000000001E-2</v>
      </c>
      <c r="L115" s="135" t="s">
        <v>600</v>
      </c>
      <c r="M115" s="254"/>
      <c r="N115" s="252"/>
      <c r="O115" s="253"/>
    </row>
    <row r="116" spans="3:15" ht="41.4">
      <c r="C116" s="140" t="s">
        <v>302</v>
      </c>
      <c r="D116" s="143">
        <v>1021</v>
      </c>
      <c r="F116" s="143"/>
      <c r="G116" s="164" t="s">
        <v>137</v>
      </c>
      <c r="H116" s="139" t="s">
        <v>110</v>
      </c>
      <c r="I116" s="138">
        <v>1.2434000000000001</v>
      </c>
      <c r="J116" s="137">
        <v>4.9400000000000004</v>
      </c>
      <c r="K116" s="136">
        <f t="shared" si="15"/>
        <v>6.1423960000000006</v>
      </c>
      <c r="L116" s="135" t="s">
        <v>600</v>
      </c>
      <c r="M116" s="254"/>
      <c r="N116" s="149"/>
    </row>
    <row r="117" spans="3:15" ht="28.5" customHeight="1">
      <c r="C117" s="142" t="s">
        <v>34</v>
      </c>
      <c r="D117" s="142"/>
      <c r="E117" s="142"/>
      <c r="F117" s="142" t="s">
        <v>454</v>
      </c>
      <c r="G117" s="166" t="s">
        <v>437</v>
      </c>
      <c r="H117" s="142" t="s">
        <v>42</v>
      </c>
      <c r="I117" s="141"/>
      <c r="J117" s="145"/>
      <c r="K117" s="145">
        <v>11.82</v>
      </c>
      <c r="L117" s="142" t="s">
        <v>439</v>
      </c>
      <c r="M117" s="163"/>
      <c r="N117" s="149"/>
    </row>
    <row r="118" spans="3:15">
      <c r="C118" s="140" t="s">
        <v>262</v>
      </c>
      <c r="D118" s="140">
        <v>88247</v>
      </c>
      <c r="E118" s="143"/>
      <c r="F118" s="143"/>
      <c r="G118" s="164" t="s">
        <v>71</v>
      </c>
      <c r="H118" s="139" t="s">
        <v>62</v>
      </c>
      <c r="I118" s="138">
        <v>5.0999999999999997E-2</v>
      </c>
      <c r="J118" s="137">
        <v>25.06</v>
      </c>
      <c r="K118" s="136">
        <f t="shared" ref="K118:K121" si="16">J118*I118</f>
        <v>1.2780599999999998</v>
      </c>
      <c r="L118" s="135" t="s">
        <v>601</v>
      </c>
      <c r="M118" s="254"/>
      <c r="N118" s="149"/>
    </row>
    <row r="119" spans="3:15" ht="27.6">
      <c r="C119" s="140" t="s">
        <v>262</v>
      </c>
      <c r="D119" s="140" t="s">
        <v>196</v>
      </c>
      <c r="E119" s="143"/>
      <c r="F119" s="143"/>
      <c r="G119" s="164" t="s">
        <v>197</v>
      </c>
      <c r="H119" s="139" t="s">
        <v>62</v>
      </c>
      <c r="I119" s="138">
        <v>5.0999999999999997E-2</v>
      </c>
      <c r="J119" s="137">
        <v>30.38</v>
      </c>
      <c r="K119" s="136">
        <f t="shared" si="16"/>
        <v>1.5493799999999998</v>
      </c>
      <c r="L119" s="135" t="s">
        <v>287</v>
      </c>
      <c r="M119" s="254"/>
      <c r="N119" s="149"/>
    </row>
    <row r="120" spans="3:15" ht="27.6">
      <c r="C120" s="140" t="s">
        <v>302</v>
      </c>
      <c r="D120" s="143">
        <v>21127</v>
      </c>
      <c r="F120" s="143"/>
      <c r="G120" s="164" t="s">
        <v>155</v>
      </c>
      <c r="H120" s="139" t="s">
        <v>295</v>
      </c>
      <c r="I120" s="138">
        <v>9.4000000000000004E-3</v>
      </c>
      <c r="J120" s="137">
        <v>4.91</v>
      </c>
      <c r="K120" s="136">
        <f t="shared" si="16"/>
        <v>4.6154000000000001E-2</v>
      </c>
      <c r="L120" s="135" t="s">
        <v>600</v>
      </c>
      <c r="M120" s="254"/>
      <c r="N120" s="252"/>
      <c r="O120" s="253"/>
    </row>
    <row r="121" spans="3:15" ht="41.4">
      <c r="C121" s="140" t="s">
        <v>302</v>
      </c>
      <c r="D121" s="143">
        <v>994</v>
      </c>
      <c r="F121" s="143"/>
      <c r="G121" s="164" t="s">
        <v>138</v>
      </c>
      <c r="H121" s="139" t="s">
        <v>110</v>
      </c>
      <c r="I121" s="138">
        <v>1.2434000000000001</v>
      </c>
      <c r="J121" s="137">
        <v>7.19</v>
      </c>
      <c r="K121" s="136">
        <f t="shared" si="16"/>
        <v>8.9400460000000006</v>
      </c>
      <c r="L121" s="135" t="s">
        <v>600</v>
      </c>
      <c r="M121" s="254"/>
      <c r="N121" s="149"/>
    </row>
    <row r="122" spans="3:15" ht="28.5" customHeight="1">
      <c r="C122" s="142" t="s">
        <v>34</v>
      </c>
      <c r="D122" s="142"/>
      <c r="E122" s="142"/>
      <c r="F122" s="142" t="s">
        <v>455</v>
      </c>
      <c r="G122" s="166" t="s">
        <v>292</v>
      </c>
      <c r="H122" s="142" t="s">
        <v>42</v>
      </c>
      <c r="I122" s="141"/>
      <c r="J122" s="145"/>
      <c r="K122" s="145">
        <v>18.920000000000002</v>
      </c>
      <c r="L122" s="142" t="s">
        <v>298</v>
      </c>
      <c r="M122" s="163"/>
      <c r="N122" s="149"/>
    </row>
    <row r="123" spans="3:15">
      <c r="C123" s="140" t="s">
        <v>262</v>
      </c>
      <c r="D123" s="140">
        <v>88247</v>
      </c>
      <c r="E123" s="143"/>
      <c r="F123" s="143"/>
      <c r="G123" s="164" t="s">
        <v>71</v>
      </c>
      <c r="H123" s="139" t="s">
        <v>62</v>
      </c>
      <c r="I123" s="138">
        <v>7.5999999999999998E-2</v>
      </c>
      <c r="J123" s="137">
        <v>25.06</v>
      </c>
      <c r="K123" s="136">
        <f t="shared" ref="K123:K126" si="17">J123*I123</f>
        <v>1.9045599999999998</v>
      </c>
      <c r="L123" s="135" t="s">
        <v>601</v>
      </c>
      <c r="M123" s="254"/>
      <c r="N123" s="149"/>
    </row>
    <row r="124" spans="3:15" ht="27.6">
      <c r="C124" s="140" t="s">
        <v>262</v>
      </c>
      <c r="D124" s="140" t="s">
        <v>196</v>
      </c>
      <c r="E124" s="143"/>
      <c r="F124" s="143"/>
      <c r="G124" s="164" t="s">
        <v>197</v>
      </c>
      <c r="H124" s="139" t="s">
        <v>62</v>
      </c>
      <c r="I124" s="138">
        <v>7.5999999999999998E-2</v>
      </c>
      <c r="J124" s="137">
        <v>30.38</v>
      </c>
      <c r="K124" s="136">
        <f t="shared" si="17"/>
        <v>2.3088799999999998</v>
      </c>
      <c r="L124" s="135" t="s">
        <v>287</v>
      </c>
      <c r="M124" s="254"/>
      <c r="N124" s="149"/>
    </row>
    <row r="125" spans="3:15" ht="27.6">
      <c r="C125" s="140" t="s">
        <v>302</v>
      </c>
      <c r="D125" s="140"/>
      <c r="E125" s="143">
        <v>21127</v>
      </c>
      <c r="F125" s="143"/>
      <c r="G125" s="164" t="s">
        <v>155</v>
      </c>
      <c r="H125" s="139" t="s">
        <v>295</v>
      </c>
      <c r="I125" s="138">
        <v>9.4000000000000004E-3</v>
      </c>
      <c r="J125" s="137">
        <v>4.91</v>
      </c>
      <c r="K125" s="136">
        <f t="shared" si="17"/>
        <v>4.6154000000000001E-2</v>
      </c>
      <c r="L125" s="135" t="s">
        <v>600</v>
      </c>
      <c r="M125" s="254"/>
      <c r="N125" s="252"/>
      <c r="O125" s="253"/>
    </row>
    <row r="126" spans="3:15" ht="41.4">
      <c r="C126" s="140" t="s">
        <v>302</v>
      </c>
      <c r="D126" s="140"/>
      <c r="E126" s="143">
        <v>1020</v>
      </c>
      <c r="F126" s="143"/>
      <c r="G126" s="164" t="s">
        <v>133</v>
      </c>
      <c r="H126" s="139" t="s">
        <v>110</v>
      </c>
      <c r="I126" s="138">
        <v>1.2434000000000001</v>
      </c>
      <c r="J126" s="137">
        <v>11.79</v>
      </c>
      <c r="K126" s="136">
        <f t="shared" si="17"/>
        <v>14.659685999999999</v>
      </c>
      <c r="L126" s="135" t="s">
        <v>600</v>
      </c>
      <c r="M126" s="254"/>
      <c r="N126" s="149"/>
    </row>
    <row r="127" spans="3:15" ht="28.5" customHeight="1">
      <c r="C127" s="142" t="s">
        <v>34</v>
      </c>
      <c r="D127" s="142"/>
      <c r="E127" s="142"/>
      <c r="F127" s="142" t="s">
        <v>456</v>
      </c>
      <c r="G127" s="166" t="s">
        <v>438</v>
      </c>
      <c r="H127" s="142" t="s">
        <v>42</v>
      </c>
      <c r="I127" s="141"/>
      <c r="J127" s="145"/>
      <c r="K127" s="145">
        <v>29.71</v>
      </c>
      <c r="L127" s="142" t="s">
        <v>440</v>
      </c>
      <c r="M127" s="163"/>
      <c r="N127" s="149"/>
    </row>
    <row r="128" spans="3:15">
      <c r="C128" s="140" t="s">
        <v>262</v>
      </c>
      <c r="D128" s="140">
        <v>88247</v>
      </c>
      <c r="E128" s="143"/>
      <c r="F128" s="143"/>
      <c r="G128" s="164" t="s">
        <v>71</v>
      </c>
      <c r="H128" s="139" t="s">
        <v>62</v>
      </c>
      <c r="I128" s="138">
        <v>0.114</v>
      </c>
      <c r="J128" s="137">
        <v>25.06</v>
      </c>
      <c r="K128" s="136">
        <f t="shared" ref="K128:K131" si="18">J128*I128</f>
        <v>2.85684</v>
      </c>
      <c r="L128" s="135" t="s">
        <v>601</v>
      </c>
      <c r="M128" s="254"/>
      <c r="N128" s="149"/>
    </row>
    <row r="129" spans="3:15" ht="27.6">
      <c r="C129" s="140" t="s">
        <v>262</v>
      </c>
      <c r="D129" s="140" t="s">
        <v>196</v>
      </c>
      <c r="E129" s="143"/>
      <c r="F129" s="143"/>
      <c r="G129" s="164" t="s">
        <v>197</v>
      </c>
      <c r="H129" s="139" t="s">
        <v>62</v>
      </c>
      <c r="I129" s="138">
        <v>0.114</v>
      </c>
      <c r="J129" s="137">
        <v>30.38</v>
      </c>
      <c r="K129" s="136">
        <f t="shared" si="18"/>
        <v>3.46332</v>
      </c>
      <c r="L129" s="135" t="s">
        <v>287</v>
      </c>
      <c r="M129" s="254"/>
      <c r="N129" s="149"/>
    </row>
    <row r="130" spans="3:15" ht="27.6">
      <c r="C130" s="140" t="s">
        <v>302</v>
      </c>
      <c r="D130" s="140"/>
      <c r="E130" s="143">
        <v>21127</v>
      </c>
      <c r="F130" s="143"/>
      <c r="G130" s="164" t="s">
        <v>155</v>
      </c>
      <c r="H130" s="139" t="s">
        <v>295</v>
      </c>
      <c r="I130" s="138">
        <v>9.4000000000000004E-3</v>
      </c>
      <c r="J130" s="137">
        <v>4.91</v>
      </c>
      <c r="K130" s="136">
        <f t="shared" si="18"/>
        <v>4.6154000000000001E-2</v>
      </c>
      <c r="L130" s="135" t="s">
        <v>600</v>
      </c>
      <c r="M130" s="254"/>
      <c r="N130" s="252"/>
      <c r="O130" s="253"/>
    </row>
    <row r="131" spans="3:15" ht="41.4">
      <c r="C131" s="140" t="s">
        <v>302</v>
      </c>
      <c r="D131" s="140"/>
      <c r="E131" s="143">
        <v>995</v>
      </c>
      <c r="F131" s="143"/>
      <c r="G131" s="164" t="s">
        <v>134</v>
      </c>
      <c r="H131" s="139" t="s">
        <v>110</v>
      </c>
      <c r="I131" s="138">
        <v>1.2434000000000001</v>
      </c>
      <c r="J131" s="137">
        <v>18.77</v>
      </c>
      <c r="K131" s="136">
        <f t="shared" si="18"/>
        <v>23.338618</v>
      </c>
      <c r="L131" s="135" t="s">
        <v>600</v>
      </c>
      <c r="M131" s="254"/>
      <c r="N131" s="149"/>
    </row>
    <row r="132" spans="3:15" ht="28.5" customHeight="1">
      <c r="C132" s="142" t="s">
        <v>34</v>
      </c>
      <c r="D132" s="142"/>
      <c r="E132" s="142"/>
      <c r="F132" s="142" t="s">
        <v>457</v>
      </c>
      <c r="G132" s="166" t="s">
        <v>441</v>
      </c>
      <c r="H132" s="142" t="s">
        <v>128</v>
      </c>
      <c r="I132" s="141"/>
      <c r="J132" s="145"/>
      <c r="K132" s="145">
        <v>41.91</v>
      </c>
      <c r="L132" s="142" t="s">
        <v>442</v>
      </c>
      <c r="M132" s="163"/>
      <c r="N132" s="149"/>
    </row>
    <row r="133" spans="3:15">
      <c r="C133" s="140" t="s">
        <v>262</v>
      </c>
      <c r="D133" s="140">
        <v>88247</v>
      </c>
      <c r="E133" s="143"/>
      <c r="F133" s="143"/>
      <c r="G133" s="164" t="s">
        <v>71</v>
      </c>
      <c r="H133" s="139" t="s">
        <v>62</v>
      </c>
      <c r="I133" s="138">
        <v>0.3226</v>
      </c>
      <c r="J133" s="137">
        <v>25.06</v>
      </c>
      <c r="K133" s="136">
        <f t="shared" ref="K133:K136" si="19">J133*I133</f>
        <v>8.0843559999999997</v>
      </c>
      <c r="L133" s="135" t="s">
        <v>601</v>
      </c>
      <c r="M133" s="254"/>
      <c r="N133" s="149"/>
    </row>
    <row r="134" spans="3:15" ht="27.6">
      <c r="C134" s="140" t="s">
        <v>262</v>
      </c>
      <c r="D134" s="140" t="s">
        <v>196</v>
      </c>
      <c r="E134" s="143"/>
      <c r="F134" s="143"/>
      <c r="G134" s="164" t="s">
        <v>197</v>
      </c>
      <c r="H134" s="139" t="s">
        <v>62</v>
      </c>
      <c r="I134" s="138">
        <v>0.3226</v>
      </c>
      <c r="J134" s="137">
        <v>30.38</v>
      </c>
      <c r="K134" s="136">
        <f t="shared" si="19"/>
        <v>9.8005879999999994</v>
      </c>
      <c r="L134" s="135" t="s">
        <v>287</v>
      </c>
      <c r="M134" s="254"/>
      <c r="N134" s="149"/>
    </row>
    <row r="135" spans="3:15" ht="27.6">
      <c r="C135" s="140" t="s">
        <v>302</v>
      </c>
      <c r="D135" s="143">
        <v>11950</v>
      </c>
      <c r="F135" s="143"/>
      <c r="G135" s="164" t="s">
        <v>131</v>
      </c>
      <c r="H135" s="139" t="s">
        <v>295</v>
      </c>
      <c r="I135" s="138">
        <v>2</v>
      </c>
      <c r="J135" s="137">
        <v>0.2</v>
      </c>
      <c r="K135" s="136">
        <f t="shared" si="19"/>
        <v>0.4</v>
      </c>
      <c r="L135" s="135" t="s">
        <v>600</v>
      </c>
      <c r="M135" s="254"/>
      <c r="N135" s="252"/>
      <c r="O135" s="253"/>
    </row>
    <row r="136" spans="3:15" ht="27.6">
      <c r="C136" s="140" t="s">
        <v>302</v>
      </c>
      <c r="D136" s="143">
        <v>2560</v>
      </c>
      <c r="F136" s="143"/>
      <c r="G136" s="164" t="s">
        <v>141</v>
      </c>
      <c r="H136" s="139" t="s">
        <v>295</v>
      </c>
      <c r="I136" s="138">
        <v>1</v>
      </c>
      <c r="J136" s="137">
        <v>23.63</v>
      </c>
      <c r="K136" s="136">
        <f t="shared" si="19"/>
        <v>23.63</v>
      </c>
      <c r="L136" s="135" t="s">
        <v>600</v>
      </c>
      <c r="M136" s="254"/>
      <c r="N136" s="149"/>
    </row>
    <row r="137" spans="3:15" ht="28.5" customHeight="1">
      <c r="C137" s="142" t="s">
        <v>34</v>
      </c>
      <c r="D137" s="142"/>
      <c r="E137" s="142"/>
      <c r="F137" s="142" t="s">
        <v>458</v>
      </c>
      <c r="G137" s="166" t="s">
        <v>443</v>
      </c>
      <c r="H137" s="142" t="s">
        <v>128</v>
      </c>
      <c r="I137" s="141"/>
      <c r="J137" s="145"/>
      <c r="K137" s="145">
        <v>40.26</v>
      </c>
      <c r="L137" s="142" t="s">
        <v>444</v>
      </c>
      <c r="M137" s="163"/>
      <c r="N137" s="149"/>
    </row>
    <row r="138" spans="3:15">
      <c r="C138" s="140" t="s">
        <v>262</v>
      </c>
      <c r="D138" s="140">
        <v>88247</v>
      </c>
      <c r="E138" s="143"/>
      <c r="F138" s="143"/>
      <c r="G138" s="164" t="s">
        <v>71</v>
      </c>
      <c r="H138" s="139" t="s">
        <v>62</v>
      </c>
      <c r="I138" s="138">
        <v>0.255</v>
      </c>
      <c r="J138" s="137">
        <v>25.06</v>
      </c>
      <c r="K138" s="136">
        <f t="shared" ref="K138:K141" si="20">J138*I138</f>
        <v>6.3902999999999999</v>
      </c>
      <c r="L138" s="135" t="s">
        <v>601</v>
      </c>
      <c r="M138" s="254"/>
      <c r="N138" s="149"/>
    </row>
    <row r="139" spans="3:15" ht="27.6">
      <c r="C139" s="140" t="s">
        <v>262</v>
      </c>
      <c r="D139" s="140" t="s">
        <v>196</v>
      </c>
      <c r="E139" s="143"/>
      <c r="F139" s="143"/>
      <c r="G139" s="164" t="s">
        <v>197</v>
      </c>
      <c r="H139" s="139" t="s">
        <v>62</v>
      </c>
      <c r="I139" s="138">
        <v>0.255</v>
      </c>
      <c r="J139" s="137">
        <v>30.38</v>
      </c>
      <c r="K139" s="136">
        <f t="shared" si="20"/>
        <v>7.7469000000000001</v>
      </c>
      <c r="L139" s="135" t="s">
        <v>287</v>
      </c>
      <c r="M139" s="254"/>
      <c r="N139" s="149"/>
    </row>
    <row r="140" spans="3:15" ht="27.6">
      <c r="C140" s="140" t="s">
        <v>302</v>
      </c>
      <c r="D140" s="140"/>
      <c r="E140" s="143">
        <v>11950</v>
      </c>
      <c r="F140" s="143"/>
      <c r="G140" s="164" t="s">
        <v>131</v>
      </c>
      <c r="H140" s="139" t="s">
        <v>295</v>
      </c>
      <c r="I140" s="138">
        <v>2</v>
      </c>
      <c r="J140" s="137">
        <v>0.2</v>
      </c>
      <c r="K140" s="136">
        <f t="shared" si="20"/>
        <v>0.4</v>
      </c>
      <c r="L140" s="135" t="s">
        <v>600</v>
      </c>
      <c r="M140" s="254"/>
      <c r="N140" s="252"/>
      <c r="O140" s="253"/>
    </row>
    <row r="141" spans="3:15" ht="27.6">
      <c r="C141" s="140" t="s">
        <v>302</v>
      </c>
      <c r="D141" s="140"/>
      <c r="E141" s="143">
        <v>2590</v>
      </c>
      <c r="F141" s="143"/>
      <c r="G141" s="164" t="s">
        <v>142</v>
      </c>
      <c r="H141" s="139" t="s">
        <v>295</v>
      </c>
      <c r="I141" s="138">
        <v>1</v>
      </c>
      <c r="J141" s="137">
        <v>25.72</v>
      </c>
      <c r="K141" s="136">
        <f t="shared" si="20"/>
        <v>25.72</v>
      </c>
      <c r="L141" s="135" t="s">
        <v>600</v>
      </c>
      <c r="M141" s="254"/>
      <c r="N141" s="149"/>
    </row>
    <row r="142" spans="3:15" ht="28.5" customHeight="1">
      <c r="C142" s="142" t="s">
        <v>34</v>
      </c>
      <c r="D142" s="142"/>
      <c r="E142" s="142"/>
      <c r="F142" s="142" t="s">
        <v>459</v>
      </c>
      <c r="G142" s="166" t="s">
        <v>445</v>
      </c>
      <c r="H142" s="142" t="s">
        <v>128</v>
      </c>
      <c r="I142" s="141"/>
      <c r="J142" s="145"/>
      <c r="K142" s="145">
        <v>55.16</v>
      </c>
      <c r="L142" s="142" t="s">
        <v>446</v>
      </c>
      <c r="M142" s="163"/>
      <c r="N142" s="149"/>
    </row>
    <row r="143" spans="3:15">
      <c r="C143" s="140" t="s">
        <v>262</v>
      </c>
      <c r="D143" s="140">
        <v>88247</v>
      </c>
      <c r="E143" s="143"/>
      <c r="F143" s="143"/>
      <c r="G143" s="164" t="s">
        <v>71</v>
      </c>
      <c r="H143" s="139" t="s">
        <v>62</v>
      </c>
      <c r="I143" s="138">
        <v>0.45779999999999998</v>
      </c>
      <c r="J143" s="137">
        <v>25.06</v>
      </c>
      <c r="K143" s="136">
        <f t="shared" ref="K143:K146" si="21">J143*I143</f>
        <v>11.472467999999999</v>
      </c>
      <c r="L143" s="135" t="s">
        <v>601</v>
      </c>
      <c r="M143" s="254"/>
      <c r="N143" s="149"/>
    </row>
    <row r="144" spans="3:15" ht="27.6">
      <c r="C144" s="140" t="s">
        <v>262</v>
      </c>
      <c r="D144" s="140" t="s">
        <v>196</v>
      </c>
      <c r="E144" s="143"/>
      <c r="F144" s="143"/>
      <c r="G144" s="164" t="s">
        <v>197</v>
      </c>
      <c r="H144" s="139" t="s">
        <v>62</v>
      </c>
      <c r="I144" s="138">
        <v>0.45779999999999998</v>
      </c>
      <c r="J144" s="137">
        <v>30.38</v>
      </c>
      <c r="K144" s="136">
        <f t="shared" si="21"/>
        <v>13.907964</v>
      </c>
      <c r="L144" s="135" t="s">
        <v>287</v>
      </c>
      <c r="M144" s="254"/>
      <c r="N144" s="149"/>
    </row>
    <row r="145" spans="3:15" ht="27.6">
      <c r="C145" s="140" t="s">
        <v>302</v>
      </c>
      <c r="D145" s="140"/>
      <c r="E145" s="143">
        <v>11950</v>
      </c>
      <c r="F145" s="143"/>
      <c r="G145" s="164" t="s">
        <v>131</v>
      </c>
      <c r="H145" s="139" t="s">
        <v>295</v>
      </c>
      <c r="I145" s="138">
        <v>2</v>
      </c>
      <c r="J145" s="137">
        <v>0.2</v>
      </c>
      <c r="K145" s="136">
        <f t="shared" si="21"/>
        <v>0.4</v>
      </c>
      <c r="L145" s="135" t="s">
        <v>600</v>
      </c>
      <c r="M145" s="254"/>
      <c r="N145" s="252"/>
      <c r="O145" s="253"/>
    </row>
    <row r="146" spans="3:15" ht="27.6">
      <c r="C146" s="140" t="s">
        <v>302</v>
      </c>
      <c r="D146" s="140"/>
      <c r="E146" s="143">
        <v>2586</v>
      </c>
      <c r="F146" s="143"/>
      <c r="G146" s="164" t="s">
        <v>143</v>
      </c>
      <c r="H146" s="139" t="s">
        <v>295</v>
      </c>
      <c r="I146" s="138">
        <v>1</v>
      </c>
      <c r="J146" s="137">
        <v>29.38</v>
      </c>
      <c r="K146" s="136">
        <f t="shared" si="21"/>
        <v>29.38</v>
      </c>
      <c r="L146" s="135" t="s">
        <v>600</v>
      </c>
      <c r="M146" s="254"/>
      <c r="N146" s="149"/>
    </row>
    <row r="147" spans="3:15" ht="42.75" customHeight="1">
      <c r="C147" s="142" t="s">
        <v>34</v>
      </c>
      <c r="D147" s="142"/>
      <c r="E147" s="142"/>
      <c r="F147" s="142" t="s">
        <v>460</v>
      </c>
      <c r="G147" s="166" t="s">
        <v>433</v>
      </c>
      <c r="H147" s="142" t="s">
        <v>128</v>
      </c>
      <c r="I147" s="141"/>
      <c r="J147" s="145"/>
      <c r="K147" s="145">
        <v>718.93</v>
      </c>
      <c r="L147" s="142" t="s">
        <v>434</v>
      </c>
      <c r="M147" s="163"/>
      <c r="N147" s="149"/>
    </row>
    <row r="148" spans="3:15" ht="27.6">
      <c r="C148" s="140" t="s">
        <v>262</v>
      </c>
      <c r="D148" s="140" t="s">
        <v>196</v>
      </c>
      <c r="E148" s="143"/>
      <c r="F148" s="143"/>
      <c r="G148" s="164" t="s">
        <v>629</v>
      </c>
      <c r="H148" s="139" t="s">
        <v>62</v>
      </c>
      <c r="I148" s="138">
        <v>12</v>
      </c>
      <c r="J148" s="137">
        <v>30.34</v>
      </c>
      <c r="K148" s="136">
        <f t="shared" ref="K148:K154" si="22">J148*I148</f>
        <v>364.08</v>
      </c>
      <c r="L148" s="135" t="s">
        <v>287</v>
      </c>
      <c r="M148" s="254"/>
      <c r="N148" s="149"/>
    </row>
    <row r="149" spans="3:15">
      <c r="C149" s="140" t="s">
        <v>262</v>
      </c>
      <c r="D149" s="140">
        <v>88247</v>
      </c>
      <c r="E149" s="143"/>
      <c r="F149" s="143"/>
      <c r="G149" s="164" t="s">
        <v>630</v>
      </c>
      <c r="H149" s="139" t="s">
        <v>62</v>
      </c>
      <c r="I149" s="138">
        <v>1.625</v>
      </c>
      <c r="J149" s="137">
        <v>20.32</v>
      </c>
      <c r="K149" s="136">
        <f t="shared" si="22"/>
        <v>33.020000000000003</v>
      </c>
      <c r="L149" s="135" t="s">
        <v>601</v>
      </c>
      <c r="M149" s="254"/>
      <c r="N149" s="149"/>
    </row>
    <row r="150" spans="3:15" ht="27.6">
      <c r="C150" s="140" t="s">
        <v>302</v>
      </c>
      <c r="D150" s="140"/>
      <c r="E150" s="143">
        <v>11864</v>
      </c>
      <c r="F150" s="143"/>
      <c r="G150" s="164" t="s">
        <v>631</v>
      </c>
      <c r="H150" s="139" t="s">
        <v>295</v>
      </c>
      <c r="I150" s="138">
        <v>0.08</v>
      </c>
      <c r="J150" s="137">
        <v>43.29</v>
      </c>
      <c r="K150" s="136">
        <f t="shared" si="22"/>
        <v>3.4632000000000001</v>
      </c>
      <c r="L150" s="135" t="s">
        <v>600</v>
      </c>
      <c r="M150" s="254"/>
      <c r="N150" s="252"/>
      <c r="O150" s="253"/>
    </row>
    <row r="151" spans="3:15">
      <c r="C151" s="140" t="s">
        <v>262</v>
      </c>
      <c r="D151" s="140" t="s">
        <v>421</v>
      </c>
      <c r="E151" s="143"/>
      <c r="F151" s="143"/>
      <c r="G151" s="164" t="s">
        <v>632</v>
      </c>
      <c r="H151" s="139" t="s">
        <v>42</v>
      </c>
      <c r="I151" s="138">
        <v>2.4527999999999999</v>
      </c>
      <c r="J151" s="137">
        <v>24.45</v>
      </c>
      <c r="K151" s="136">
        <f t="shared" si="22"/>
        <v>59.970959999999998</v>
      </c>
      <c r="L151" s="135" t="s">
        <v>287</v>
      </c>
      <c r="M151" s="254"/>
      <c r="N151" s="252"/>
      <c r="O151" s="253"/>
    </row>
    <row r="152" spans="3:15">
      <c r="C152" s="140" t="s">
        <v>302</v>
      </c>
      <c r="D152" s="140"/>
      <c r="E152" s="143">
        <v>39809</v>
      </c>
      <c r="F152" s="143"/>
      <c r="G152" s="164" t="s">
        <v>72</v>
      </c>
      <c r="H152" s="139" t="s">
        <v>295</v>
      </c>
      <c r="I152" s="138">
        <v>6.4116</v>
      </c>
      <c r="J152" s="137">
        <v>29.59</v>
      </c>
      <c r="K152" s="136">
        <f t="shared" si="22"/>
        <v>189.719244</v>
      </c>
      <c r="L152" s="135" t="s">
        <v>600</v>
      </c>
      <c r="M152" s="254"/>
      <c r="N152" s="252"/>
      <c r="O152" s="253"/>
    </row>
    <row r="153" spans="3:15" ht="41.4">
      <c r="C153" s="140" t="s">
        <v>262</v>
      </c>
      <c r="D153" s="143" t="s">
        <v>421</v>
      </c>
      <c r="E153" s="143"/>
      <c r="F153" s="143"/>
      <c r="G153" s="164" t="s">
        <v>633</v>
      </c>
      <c r="H153" s="139" t="s">
        <v>42</v>
      </c>
      <c r="I153" s="138">
        <v>0.1133</v>
      </c>
      <c r="J153" s="137">
        <v>354.39</v>
      </c>
      <c r="K153" s="136">
        <f t="shared" si="22"/>
        <v>40.152386999999997</v>
      </c>
      <c r="L153" s="135" t="s">
        <v>287</v>
      </c>
      <c r="M153" s="254"/>
      <c r="N153" s="252"/>
      <c r="O153" s="253"/>
    </row>
    <row r="154" spans="3:15" ht="41.4">
      <c r="C154" s="140" t="s">
        <v>262</v>
      </c>
      <c r="D154" s="143" t="s">
        <v>424</v>
      </c>
      <c r="E154" s="143"/>
      <c r="F154" s="143"/>
      <c r="G154" s="164" t="s">
        <v>634</v>
      </c>
      <c r="H154" s="139" t="s">
        <v>128</v>
      </c>
      <c r="I154" s="138">
        <v>0.157</v>
      </c>
      <c r="J154" s="137">
        <v>181.74</v>
      </c>
      <c r="K154" s="136">
        <f t="shared" si="22"/>
        <v>28.533180000000002</v>
      </c>
      <c r="L154" s="135" t="s">
        <v>287</v>
      </c>
      <c r="M154" s="254"/>
      <c r="N154" s="252"/>
      <c r="O154" s="253"/>
    </row>
    <row r="155" spans="3:15" ht="42" hidden="1" customHeight="1">
      <c r="C155" s="142" t="s">
        <v>34</v>
      </c>
      <c r="D155" s="142"/>
      <c r="E155" s="142"/>
      <c r="F155" s="142" t="s">
        <v>461</v>
      </c>
      <c r="G155" s="166" t="s">
        <v>494</v>
      </c>
      <c r="H155" s="142" t="s">
        <v>128</v>
      </c>
      <c r="I155" s="141"/>
      <c r="J155" s="145"/>
      <c r="K155" s="145">
        <v>102.92999999999999</v>
      </c>
      <c r="L155" s="142" t="s">
        <v>493</v>
      </c>
      <c r="M155" s="163"/>
      <c r="N155" s="149"/>
    </row>
    <row r="156" spans="3:15" hidden="1">
      <c r="C156" s="140" t="s">
        <v>262</v>
      </c>
      <c r="D156" s="140">
        <v>88247</v>
      </c>
      <c r="E156" s="143"/>
      <c r="F156" s="143"/>
      <c r="G156" s="164" t="s">
        <v>71</v>
      </c>
      <c r="H156" s="139" t="s">
        <v>62</v>
      </c>
      <c r="I156" s="138">
        <v>0.53349999999999997</v>
      </c>
      <c r="J156" s="137">
        <v>25.06</v>
      </c>
      <c r="K156" s="136">
        <f t="shared" ref="K156:K158" si="23">J156*I156</f>
        <v>13.369509999999998</v>
      </c>
      <c r="L156" s="135" t="s">
        <v>601</v>
      </c>
      <c r="M156" s="254"/>
      <c r="N156" s="149"/>
    </row>
    <row r="157" spans="3:15" ht="27.6" hidden="1">
      <c r="C157" s="140" t="s">
        <v>262</v>
      </c>
      <c r="D157" s="140" t="s">
        <v>196</v>
      </c>
      <c r="E157" s="143"/>
      <c r="F157" s="143"/>
      <c r="G157" s="164" t="s">
        <v>197</v>
      </c>
      <c r="H157" s="139" t="s">
        <v>62</v>
      </c>
      <c r="I157" s="138">
        <v>0.53349999999999997</v>
      </c>
      <c r="J157" s="137">
        <v>30.38</v>
      </c>
      <c r="K157" s="136">
        <f t="shared" si="23"/>
        <v>16.207729999999998</v>
      </c>
      <c r="L157" s="135" t="s">
        <v>287</v>
      </c>
      <c r="M157" s="254"/>
      <c r="N157" s="149"/>
    </row>
    <row r="158" spans="3:15" ht="41.4" hidden="1">
      <c r="C158" s="140" t="s">
        <v>262</v>
      </c>
      <c r="D158" s="140">
        <v>87367</v>
      </c>
      <c r="E158" s="143"/>
      <c r="F158" s="143"/>
      <c r="G158" s="164" t="s">
        <v>67</v>
      </c>
      <c r="H158" s="139" t="s">
        <v>40</v>
      </c>
      <c r="I158" s="138">
        <v>1.34E-2</v>
      </c>
      <c r="J158" s="137">
        <v>86.3</v>
      </c>
      <c r="K158" s="136">
        <f t="shared" si="23"/>
        <v>1.15642</v>
      </c>
      <c r="L158" s="135" t="s">
        <v>601</v>
      </c>
      <c r="M158" s="254"/>
      <c r="N158" s="252"/>
      <c r="O158" s="253"/>
    </row>
    <row r="159" spans="3:15" ht="27.6" hidden="1">
      <c r="C159" s="142" t="s">
        <v>34</v>
      </c>
      <c r="D159" s="142"/>
      <c r="E159" s="142"/>
      <c r="F159" s="142" t="s">
        <v>462</v>
      </c>
      <c r="G159" s="166" t="s">
        <v>405</v>
      </c>
      <c r="H159" s="142" t="s">
        <v>128</v>
      </c>
      <c r="I159" s="141"/>
      <c r="J159" s="145"/>
      <c r="K159" s="145">
        <v>16.61</v>
      </c>
      <c r="L159" s="142" t="s">
        <v>406</v>
      </c>
      <c r="M159" s="163"/>
      <c r="N159" s="149"/>
    </row>
    <row r="160" spans="3:15" hidden="1">
      <c r="C160" s="140" t="s">
        <v>262</v>
      </c>
      <c r="D160" s="140">
        <v>88247</v>
      </c>
      <c r="E160" s="143"/>
      <c r="F160" s="143"/>
      <c r="G160" s="164" t="s">
        <v>71</v>
      </c>
      <c r="H160" s="139" t="s">
        <v>62</v>
      </c>
      <c r="I160" s="138">
        <v>4.7600000000000003E-2</v>
      </c>
      <c r="J160" s="137">
        <v>21.81</v>
      </c>
      <c r="K160" s="136">
        <f t="shared" ref="K160:K162" si="24">J160*I160</f>
        <v>1.0381560000000001</v>
      </c>
      <c r="L160" s="135" t="s">
        <v>601</v>
      </c>
      <c r="M160" s="254"/>
      <c r="N160" s="149"/>
    </row>
    <row r="161" spans="3:15" ht="27.6" hidden="1">
      <c r="C161" s="140" t="s">
        <v>262</v>
      </c>
      <c r="D161" s="140" t="s">
        <v>196</v>
      </c>
      <c r="E161" s="143"/>
      <c r="F161" s="143"/>
      <c r="G161" s="164" t="s">
        <v>197</v>
      </c>
      <c r="H161" s="139" t="s">
        <v>62</v>
      </c>
      <c r="I161" s="138">
        <v>4.7600000000000003E-2</v>
      </c>
      <c r="J161" s="137">
        <v>30.36</v>
      </c>
      <c r="K161" s="136">
        <f t="shared" si="24"/>
        <v>1.445136</v>
      </c>
      <c r="L161" s="135" t="s">
        <v>287</v>
      </c>
      <c r="M161" s="254"/>
      <c r="N161" s="149"/>
    </row>
    <row r="162" spans="3:15" ht="27.6" hidden="1">
      <c r="C162" s="140" t="s">
        <v>302</v>
      </c>
      <c r="D162" s="140"/>
      <c r="E162" s="143">
        <v>1570</v>
      </c>
      <c r="F162" s="143"/>
      <c r="G162" s="164" t="s">
        <v>176</v>
      </c>
      <c r="H162" s="139" t="s">
        <v>295</v>
      </c>
      <c r="I162" s="138">
        <v>1</v>
      </c>
      <c r="J162" s="137">
        <v>1.07</v>
      </c>
      <c r="K162" s="136">
        <f t="shared" si="24"/>
        <v>1.07</v>
      </c>
      <c r="L162" s="135" t="s">
        <v>600</v>
      </c>
      <c r="M162" s="254"/>
      <c r="N162" s="252"/>
      <c r="O162" s="253"/>
    </row>
    <row r="163" spans="3:15" ht="27.6" hidden="1">
      <c r="C163" s="140" t="s">
        <v>302</v>
      </c>
      <c r="D163" s="140"/>
      <c r="E163" s="143">
        <v>34653</v>
      </c>
      <c r="F163" s="143"/>
      <c r="G163" s="164" t="s">
        <v>198</v>
      </c>
      <c r="H163" s="139" t="s">
        <v>295</v>
      </c>
      <c r="I163" s="138">
        <v>1</v>
      </c>
      <c r="J163" s="137">
        <v>13.05</v>
      </c>
      <c r="K163" s="136">
        <f>J163*I163</f>
        <v>13.05</v>
      </c>
      <c r="L163" s="135" t="s">
        <v>600</v>
      </c>
      <c r="M163" s="254"/>
      <c r="N163" s="149"/>
    </row>
    <row r="164" spans="3:15" ht="27.6" hidden="1">
      <c r="C164" s="142" t="s">
        <v>34</v>
      </c>
      <c r="D164" s="142"/>
      <c r="E164" s="142"/>
      <c r="F164" s="142" t="s">
        <v>463</v>
      </c>
      <c r="G164" s="166" t="s">
        <v>407</v>
      </c>
      <c r="H164" s="142" t="s">
        <v>128</v>
      </c>
      <c r="I164" s="141"/>
      <c r="J164" s="145"/>
      <c r="K164" s="145">
        <v>17.899999999999999</v>
      </c>
      <c r="L164" s="142" t="s">
        <v>408</v>
      </c>
      <c r="M164" s="163"/>
      <c r="N164" s="149"/>
    </row>
    <row r="165" spans="3:15" hidden="1">
      <c r="C165" s="140" t="s">
        <v>262</v>
      </c>
      <c r="D165" s="140">
        <v>88247</v>
      </c>
      <c r="E165" s="143"/>
      <c r="F165" s="143"/>
      <c r="G165" s="164" t="s">
        <v>71</v>
      </c>
      <c r="H165" s="139" t="s">
        <v>62</v>
      </c>
      <c r="I165" s="138">
        <v>6.6299999999999998E-2</v>
      </c>
      <c r="J165" s="137">
        <v>21.81</v>
      </c>
      <c r="K165" s="136">
        <f t="shared" ref="K165:K168" si="25">J165*I165</f>
        <v>1.4460029999999999</v>
      </c>
      <c r="L165" s="135" t="s">
        <v>601</v>
      </c>
      <c r="M165" s="254"/>
      <c r="N165" s="149"/>
    </row>
    <row r="166" spans="3:15" ht="27.6" hidden="1">
      <c r="C166" s="140" t="s">
        <v>262</v>
      </c>
      <c r="D166" s="140" t="s">
        <v>196</v>
      </c>
      <c r="E166" s="143"/>
      <c r="F166" s="143"/>
      <c r="G166" s="164" t="s">
        <v>197</v>
      </c>
      <c r="H166" s="139" t="s">
        <v>62</v>
      </c>
      <c r="I166" s="138">
        <v>6.6299999999999998E-2</v>
      </c>
      <c r="J166" s="137">
        <v>30.36</v>
      </c>
      <c r="K166" s="136">
        <f t="shared" si="25"/>
        <v>2.0128680000000001</v>
      </c>
      <c r="L166" s="135" t="s">
        <v>287</v>
      </c>
      <c r="M166" s="254"/>
      <c r="N166" s="149"/>
    </row>
    <row r="167" spans="3:15" ht="27.6" hidden="1">
      <c r="C167" s="140" t="s">
        <v>302</v>
      </c>
      <c r="D167" s="140"/>
      <c r="E167" s="143">
        <v>1571</v>
      </c>
      <c r="F167" s="143"/>
      <c r="G167" s="164" t="s">
        <v>177</v>
      </c>
      <c r="H167" s="139" t="s">
        <v>295</v>
      </c>
      <c r="I167" s="138">
        <v>1</v>
      </c>
      <c r="J167" s="137">
        <v>1.39</v>
      </c>
      <c r="K167" s="136">
        <f t="shared" si="25"/>
        <v>1.39</v>
      </c>
      <c r="L167" s="135" t="s">
        <v>600</v>
      </c>
      <c r="M167" s="254"/>
      <c r="N167" s="252"/>
      <c r="O167" s="253"/>
    </row>
    <row r="168" spans="3:15" ht="27.6" hidden="1">
      <c r="C168" s="140" t="s">
        <v>302</v>
      </c>
      <c r="D168" s="140"/>
      <c r="E168" s="143">
        <v>34653</v>
      </c>
      <c r="F168" s="143"/>
      <c r="G168" s="164" t="s">
        <v>198</v>
      </c>
      <c r="H168" s="139" t="s">
        <v>295</v>
      </c>
      <c r="I168" s="138">
        <v>1</v>
      </c>
      <c r="J168" s="137">
        <v>13.05</v>
      </c>
      <c r="K168" s="136">
        <f t="shared" si="25"/>
        <v>13.05</v>
      </c>
      <c r="L168" s="135" t="s">
        <v>600</v>
      </c>
      <c r="M168" s="254"/>
      <c r="N168" s="149"/>
    </row>
    <row r="169" spans="3:15" ht="27.6" hidden="1">
      <c r="C169" s="142" t="s">
        <v>34</v>
      </c>
      <c r="D169" s="142"/>
      <c r="E169" s="142"/>
      <c r="F169" s="142" t="s">
        <v>464</v>
      </c>
      <c r="G169" s="166" t="s">
        <v>403</v>
      </c>
      <c r="H169" s="142" t="s">
        <v>128</v>
      </c>
      <c r="I169" s="141"/>
      <c r="J169" s="145"/>
      <c r="K169" s="145">
        <v>106.19</v>
      </c>
      <c r="L169" s="142" t="s">
        <v>404</v>
      </c>
      <c r="M169" s="163"/>
      <c r="N169" s="149"/>
    </row>
    <row r="170" spans="3:15" hidden="1">
      <c r="C170" s="140" t="s">
        <v>262</v>
      </c>
      <c r="D170" s="140">
        <v>88247</v>
      </c>
      <c r="E170" s="143"/>
      <c r="F170" s="143"/>
      <c r="G170" s="164" t="s">
        <v>71</v>
      </c>
      <c r="H170" s="139" t="s">
        <v>62</v>
      </c>
      <c r="I170" s="138">
        <v>0.1988</v>
      </c>
      <c r="J170" s="137">
        <v>21.81</v>
      </c>
      <c r="K170" s="136">
        <f t="shared" ref="K170:K173" si="26">J170*I170</f>
        <v>4.3358280000000002</v>
      </c>
      <c r="L170" s="135" t="s">
        <v>601</v>
      </c>
      <c r="M170" s="254"/>
      <c r="N170" s="149"/>
    </row>
    <row r="171" spans="3:15" ht="27.6" hidden="1">
      <c r="C171" s="140" t="s">
        <v>262</v>
      </c>
      <c r="D171" s="140" t="s">
        <v>196</v>
      </c>
      <c r="E171" s="143"/>
      <c r="F171" s="143"/>
      <c r="G171" s="164" t="s">
        <v>197</v>
      </c>
      <c r="H171" s="139" t="s">
        <v>62</v>
      </c>
      <c r="I171" s="138">
        <v>0.1988</v>
      </c>
      <c r="J171" s="137">
        <v>30.36</v>
      </c>
      <c r="K171" s="136">
        <f t="shared" si="26"/>
        <v>6.0355679999999996</v>
      </c>
      <c r="L171" s="135" t="s">
        <v>287</v>
      </c>
      <c r="M171" s="254"/>
      <c r="N171" s="149"/>
    </row>
    <row r="172" spans="3:15" ht="27.6" hidden="1">
      <c r="C172" s="140" t="s">
        <v>302</v>
      </c>
      <c r="D172" s="140"/>
      <c r="E172" s="143">
        <v>1571</v>
      </c>
      <c r="F172" s="143"/>
      <c r="G172" s="164" t="s">
        <v>177</v>
      </c>
      <c r="H172" s="139" t="s">
        <v>295</v>
      </c>
      <c r="I172" s="138">
        <v>3</v>
      </c>
      <c r="J172" s="137">
        <v>1.39</v>
      </c>
      <c r="K172" s="136">
        <f t="shared" si="26"/>
        <v>4.17</v>
      </c>
      <c r="L172" s="135" t="s">
        <v>600</v>
      </c>
      <c r="M172" s="254"/>
      <c r="N172" s="252"/>
      <c r="O172" s="253"/>
    </row>
    <row r="173" spans="3:15" ht="27.6" hidden="1">
      <c r="C173" s="140" t="s">
        <v>302</v>
      </c>
      <c r="D173" s="140"/>
      <c r="E173" s="143">
        <v>34709</v>
      </c>
      <c r="F173" s="143"/>
      <c r="G173" s="164" t="s">
        <v>199</v>
      </c>
      <c r="H173" s="139" t="s">
        <v>295</v>
      </c>
      <c r="I173" s="138">
        <v>1</v>
      </c>
      <c r="J173" s="137">
        <v>91.64</v>
      </c>
      <c r="K173" s="136">
        <f t="shared" si="26"/>
        <v>91.64</v>
      </c>
      <c r="L173" s="135" t="s">
        <v>600</v>
      </c>
      <c r="M173" s="254"/>
      <c r="N173" s="149"/>
    </row>
    <row r="174" spans="3:15" ht="27.6">
      <c r="C174" s="142" t="s">
        <v>34</v>
      </c>
      <c r="D174" s="142"/>
      <c r="E174" s="142"/>
      <c r="F174" s="142" t="s">
        <v>465</v>
      </c>
      <c r="G174" s="166" t="s">
        <v>420</v>
      </c>
      <c r="H174" s="142" t="s">
        <v>128</v>
      </c>
      <c r="I174" s="141"/>
      <c r="J174" s="145"/>
      <c r="K174" s="145">
        <v>102.92999999999999</v>
      </c>
      <c r="L174" s="142" t="s">
        <v>301</v>
      </c>
      <c r="M174" s="163"/>
      <c r="N174" s="149"/>
    </row>
    <row r="175" spans="3:15">
      <c r="C175" s="140" t="s">
        <v>262</v>
      </c>
      <c r="D175" s="140">
        <v>88247</v>
      </c>
      <c r="E175" s="143"/>
      <c r="F175" s="143"/>
      <c r="G175" s="164" t="s">
        <v>71</v>
      </c>
      <c r="H175" s="139" t="s">
        <v>62</v>
      </c>
      <c r="I175" s="138">
        <v>0.3</v>
      </c>
      <c r="J175" s="137">
        <v>25.06</v>
      </c>
      <c r="K175" s="136">
        <f t="shared" ref="K175:K177" si="27">J175*I175</f>
        <v>7.5179999999999989</v>
      </c>
      <c r="L175" s="135" t="s">
        <v>601</v>
      </c>
      <c r="M175" s="254"/>
      <c r="N175" s="149"/>
    </row>
    <row r="176" spans="3:15" ht="27.6">
      <c r="C176" s="140" t="s">
        <v>262</v>
      </c>
      <c r="D176" s="140" t="s">
        <v>196</v>
      </c>
      <c r="E176" s="143"/>
      <c r="F176" s="143"/>
      <c r="G176" s="164" t="s">
        <v>197</v>
      </c>
      <c r="H176" s="139" t="s">
        <v>62</v>
      </c>
      <c r="I176" s="138">
        <v>0.3</v>
      </c>
      <c r="J176" s="137">
        <v>30.38</v>
      </c>
      <c r="K176" s="136">
        <f t="shared" si="27"/>
        <v>9.113999999999999</v>
      </c>
      <c r="L176" s="135" t="s">
        <v>287</v>
      </c>
      <c r="M176" s="254"/>
      <c r="N176" s="149"/>
    </row>
    <row r="177" spans="3:15" ht="27.6">
      <c r="C177" s="140" t="s">
        <v>302</v>
      </c>
      <c r="D177" s="143">
        <v>39467</v>
      </c>
      <c r="F177" s="143"/>
      <c r="G177" s="164" t="s">
        <v>148</v>
      </c>
      <c r="H177" s="139" t="s">
        <v>295</v>
      </c>
      <c r="I177" s="138">
        <v>1</v>
      </c>
      <c r="J177" s="137">
        <v>86.3</v>
      </c>
      <c r="K177" s="136">
        <f t="shared" si="27"/>
        <v>86.3</v>
      </c>
      <c r="L177" s="135" t="s">
        <v>600</v>
      </c>
      <c r="M177" s="254"/>
      <c r="N177" s="149"/>
    </row>
    <row r="178" spans="3:15" ht="30.75" hidden="1" customHeight="1">
      <c r="C178" s="142" t="s">
        <v>34</v>
      </c>
      <c r="D178" s="142"/>
      <c r="E178" s="142"/>
      <c r="F178" s="142" t="s">
        <v>466</v>
      </c>
      <c r="G178" s="166" t="s">
        <v>447</v>
      </c>
      <c r="H178" s="142" t="s">
        <v>42</v>
      </c>
      <c r="I178" s="141"/>
      <c r="J178" s="145"/>
      <c r="K178" s="145">
        <v>103.16</v>
      </c>
      <c r="L178" s="142" t="s">
        <v>448</v>
      </c>
      <c r="M178" s="163"/>
      <c r="N178" s="149"/>
    </row>
    <row r="179" spans="3:15" hidden="1">
      <c r="C179" s="140" t="s">
        <v>262</v>
      </c>
      <c r="D179" s="140">
        <v>88247</v>
      </c>
      <c r="E179" s="143"/>
      <c r="F179" s="143"/>
      <c r="G179" s="164" t="s">
        <v>71</v>
      </c>
      <c r="H179" s="139" t="s">
        <v>62</v>
      </c>
      <c r="I179" s="138">
        <v>0.31890000000000002</v>
      </c>
      <c r="J179" s="137">
        <v>25.06</v>
      </c>
      <c r="K179" s="136">
        <f t="shared" ref="K179:K182" si="28">J179*I179</f>
        <v>7.9916340000000003</v>
      </c>
      <c r="L179" s="135" t="s">
        <v>601</v>
      </c>
      <c r="M179" s="254"/>
      <c r="N179" s="149"/>
    </row>
    <row r="180" spans="3:15" ht="27.6" hidden="1">
      <c r="C180" s="140" t="s">
        <v>262</v>
      </c>
      <c r="D180" s="140" t="s">
        <v>196</v>
      </c>
      <c r="E180" s="143"/>
      <c r="F180" s="143"/>
      <c r="G180" s="164" t="s">
        <v>197</v>
      </c>
      <c r="H180" s="139" t="s">
        <v>62</v>
      </c>
      <c r="I180" s="138">
        <v>0.31890000000000002</v>
      </c>
      <c r="J180" s="137">
        <v>30.38</v>
      </c>
      <c r="K180" s="136">
        <f t="shared" si="28"/>
        <v>9.6881819999999994</v>
      </c>
      <c r="L180" s="135" t="s">
        <v>287</v>
      </c>
      <c r="M180" s="254"/>
      <c r="N180" s="149"/>
    </row>
    <row r="181" spans="3:15" ht="41.4" hidden="1">
      <c r="C181" s="140" t="s">
        <v>262</v>
      </c>
      <c r="D181" s="140">
        <v>98463</v>
      </c>
      <c r="E181" s="143"/>
      <c r="F181" s="143"/>
      <c r="G181" s="164" t="s">
        <v>202</v>
      </c>
      <c r="H181" s="139" t="s">
        <v>128</v>
      </c>
      <c r="I181" s="138">
        <v>0.66669999999999996</v>
      </c>
      <c r="J181" s="137">
        <v>27.49</v>
      </c>
      <c r="K181" s="136">
        <f t="shared" si="28"/>
        <v>18.327582999999997</v>
      </c>
      <c r="L181" s="135" t="s">
        <v>601</v>
      </c>
      <c r="M181" s="254"/>
      <c r="N181" s="149"/>
    </row>
    <row r="182" spans="3:15" hidden="1">
      <c r="C182" s="140" t="s">
        <v>302</v>
      </c>
      <c r="D182" s="143">
        <v>867</v>
      </c>
      <c r="F182" s="143"/>
      <c r="G182" s="164" t="s">
        <v>132</v>
      </c>
      <c r="H182" s="139" t="s">
        <v>110</v>
      </c>
      <c r="I182" s="138">
        <v>1.05</v>
      </c>
      <c r="J182" s="137">
        <v>63.95</v>
      </c>
      <c r="K182" s="136">
        <f t="shared" si="28"/>
        <v>67.147500000000008</v>
      </c>
      <c r="L182" s="135" t="s">
        <v>600</v>
      </c>
      <c r="M182" s="254"/>
      <c r="N182" s="252"/>
      <c r="O182" s="253"/>
    </row>
    <row r="183" spans="3:15" ht="27.75" hidden="1" customHeight="1">
      <c r="C183" s="142" t="s">
        <v>34</v>
      </c>
      <c r="D183" s="142"/>
      <c r="E183" s="142"/>
      <c r="F183" s="142" t="s">
        <v>467</v>
      </c>
      <c r="G183" s="166" t="s">
        <v>449</v>
      </c>
      <c r="H183" s="142" t="s">
        <v>128</v>
      </c>
      <c r="I183" s="141"/>
      <c r="J183" s="145"/>
      <c r="K183" s="145">
        <v>131.72</v>
      </c>
      <c r="L183" s="142" t="s">
        <v>450</v>
      </c>
      <c r="M183" s="163"/>
      <c r="N183" s="149"/>
    </row>
    <row r="184" spans="3:15" hidden="1">
      <c r="C184" s="140" t="s">
        <v>262</v>
      </c>
      <c r="D184" s="140">
        <v>88247</v>
      </c>
      <c r="E184" s="143"/>
      <c r="F184" s="143"/>
      <c r="G184" s="164" t="s">
        <v>71</v>
      </c>
      <c r="H184" s="139" t="s">
        <v>62</v>
      </c>
      <c r="I184" s="138">
        <v>0.38819999999999999</v>
      </c>
      <c r="J184" s="137">
        <v>21.81</v>
      </c>
      <c r="K184" s="136">
        <f t="shared" ref="K184:K187" si="29">J184*I184</f>
        <v>8.4666419999999984</v>
      </c>
      <c r="L184" s="135" t="s">
        <v>601</v>
      </c>
      <c r="M184" s="254"/>
      <c r="N184" s="149"/>
    </row>
    <row r="185" spans="3:15" ht="27.6" hidden="1">
      <c r="C185" s="140" t="s">
        <v>262</v>
      </c>
      <c r="D185" s="140" t="s">
        <v>196</v>
      </c>
      <c r="E185" s="143"/>
      <c r="F185" s="143"/>
      <c r="G185" s="164" t="s">
        <v>197</v>
      </c>
      <c r="H185" s="139" t="s">
        <v>62</v>
      </c>
      <c r="I185" s="138">
        <v>0.38819999999999999</v>
      </c>
      <c r="J185" s="137">
        <v>30.36</v>
      </c>
      <c r="K185" s="136">
        <f t="shared" si="29"/>
        <v>11.785751999999999</v>
      </c>
      <c r="L185" s="135" t="s">
        <v>287</v>
      </c>
      <c r="M185" s="254"/>
      <c r="N185" s="149"/>
    </row>
    <row r="186" spans="3:15" ht="41.4" hidden="1">
      <c r="C186" s="140" t="s">
        <v>262</v>
      </c>
      <c r="D186" s="140">
        <v>104749</v>
      </c>
      <c r="E186" s="143"/>
      <c r="F186" s="143"/>
      <c r="G186" s="164" t="s">
        <v>203</v>
      </c>
      <c r="H186" s="139" t="s">
        <v>128</v>
      </c>
      <c r="I186" s="138">
        <v>1</v>
      </c>
      <c r="J186" s="137">
        <v>18.78</v>
      </c>
      <c r="K186" s="136">
        <f t="shared" si="29"/>
        <v>18.78</v>
      </c>
      <c r="L186" s="135" t="s">
        <v>601</v>
      </c>
      <c r="M186" s="254"/>
      <c r="N186" s="149"/>
    </row>
    <row r="187" spans="3:15" ht="27.6" hidden="1">
      <c r="C187" s="140" t="s">
        <v>302</v>
      </c>
      <c r="D187" s="140"/>
      <c r="E187" s="143">
        <v>3378</v>
      </c>
      <c r="F187" s="143"/>
      <c r="G187" s="164" t="s">
        <v>158</v>
      </c>
      <c r="H187" s="139" t="s">
        <v>295</v>
      </c>
      <c r="I187" s="138">
        <v>1</v>
      </c>
      <c r="J187" s="137">
        <v>92.68</v>
      </c>
      <c r="K187" s="136">
        <f t="shared" si="29"/>
        <v>92.68</v>
      </c>
      <c r="L187" s="135" t="s">
        <v>600</v>
      </c>
      <c r="M187" s="254"/>
      <c r="N187" s="252"/>
      <c r="O187" s="253"/>
    </row>
    <row r="188" spans="3:15" ht="34.5" customHeight="1">
      <c r="C188" s="142" t="s">
        <v>34</v>
      </c>
      <c r="D188" s="142"/>
      <c r="E188" s="142"/>
      <c r="F188" s="142" t="s">
        <v>468</v>
      </c>
      <c r="G188" s="166" t="s">
        <v>489</v>
      </c>
      <c r="H188" s="142" t="s">
        <v>128</v>
      </c>
      <c r="I188" s="141"/>
      <c r="J188" s="145"/>
      <c r="K188" s="145">
        <v>36.11</v>
      </c>
      <c r="L188" s="142" t="s">
        <v>451</v>
      </c>
      <c r="M188" s="163"/>
      <c r="N188" s="149"/>
    </row>
    <row r="189" spans="3:15">
      <c r="C189" s="140" t="s">
        <v>262</v>
      </c>
      <c r="D189" s="140">
        <v>88247</v>
      </c>
      <c r="E189" s="143"/>
      <c r="F189" s="143"/>
      <c r="G189" s="164" t="s">
        <v>71</v>
      </c>
      <c r="H189" s="139" t="s">
        <v>62</v>
      </c>
      <c r="I189" s="138">
        <v>1.6799999999999999E-2</v>
      </c>
      <c r="J189" s="137">
        <v>25.06</v>
      </c>
      <c r="K189" s="136">
        <f t="shared" ref="K189:K191" si="30">J189*I189</f>
        <v>0.42100799999999994</v>
      </c>
      <c r="L189" s="135" t="s">
        <v>601</v>
      </c>
      <c r="M189" s="254"/>
      <c r="N189" s="149"/>
    </row>
    <row r="190" spans="3:15" ht="27.6">
      <c r="C190" s="140" t="s">
        <v>262</v>
      </c>
      <c r="D190" s="140" t="s">
        <v>196</v>
      </c>
      <c r="E190" s="143"/>
      <c r="F190" s="143"/>
      <c r="G190" s="164" t="s">
        <v>197</v>
      </c>
      <c r="H190" s="139" t="s">
        <v>62</v>
      </c>
      <c r="I190" s="138">
        <v>1.6799999999999999E-2</v>
      </c>
      <c r="J190" s="137">
        <v>30.38</v>
      </c>
      <c r="K190" s="136">
        <f t="shared" si="30"/>
        <v>0.51038399999999995</v>
      </c>
      <c r="L190" s="135" t="s">
        <v>287</v>
      </c>
      <c r="M190" s="254"/>
      <c r="N190" s="149"/>
    </row>
    <row r="191" spans="3:15" ht="27.6">
      <c r="C191" s="140" t="s">
        <v>302</v>
      </c>
      <c r="D191" s="143">
        <v>21127</v>
      </c>
      <c r="F191" s="143"/>
      <c r="G191" s="164" t="s">
        <v>155</v>
      </c>
      <c r="H191" s="139" t="s">
        <v>295</v>
      </c>
      <c r="I191" s="138">
        <v>2.1000000000000001E-2</v>
      </c>
      <c r="J191" s="137">
        <v>4.91</v>
      </c>
      <c r="K191" s="136">
        <f t="shared" si="30"/>
        <v>0.10311000000000001</v>
      </c>
      <c r="L191" s="135" t="s">
        <v>600</v>
      </c>
      <c r="M191" s="254"/>
      <c r="N191" s="149"/>
    </row>
    <row r="192" spans="3:15">
      <c r="C192" s="140" t="s">
        <v>302</v>
      </c>
      <c r="D192" s="143" t="s">
        <v>485</v>
      </c>
      <c r="F192" s="143"/>
      <c r="G192" s="164" t="s">
        <v>486</v>
      </c>
      <c r="H192" s="139" t="s">
        <v>127</v>
      </c>
      <c r="I192" s="138">
        <v>1</v>
      </c>
      <c r="J192" s="137">
        <v>35.08</v>
      </c>
      <c r="K192" s="136">
        <f>J192*I192</f>
        <v>35.08</v>
      </c>
      <c r="L192" s="135" t="s">
        <v>488</v>
      </c>
      <c r="M192" s="254"/>
      <c r="N192" s="252"/>
      <c r="O192" s="253"/>
    </row>
    <row r="193" spans="3:15" ht="34.5" customHeight="1">
      <c r="C193" s="142" t="s">
        <v>34</v>
      </c>
      <c r="D193" s="142"/>
      <c r="E193" s="142"/>
      <c r="F193" s="142" t="s">
        <v>469</v>
      </c>
      <c r="G193" s="166" t="s">
        <v>401</v>
      </c>
      <c r="H193" s="142" t="s">
        <v>128</v>
      </c>
      <c r="I193" s="141"/>
      <c r="J193" s="145"/>
      <c r="K193" s="145">
        <v>74.259999999999991</v>
      </c>
      <c r="L193" s="142" t="s">
        <v>402</v>
      </c>
      <c r="M193" s="163"/>
      <c r="N193" s="149"/>
    </row>
    <row r="194" spans="3:15">
      <c r="C194" s="140" t="s">
        <v>262</v>
      </c>
      <c r="D194" s="140">
        <v>88247</v>
      </c>
      <c r="E194" s="143"/>
      <c r="F194" s="143"/>
      <c r="G194" s="164" t="s">
        <v>71</v>
      </c>
      <c r="H194" s="139" t="s">
        <v>62</v>
      </c>
      <c r="I194" s="138">
        <v>0.41649999999999998</v>
      </c>
      <c r="J194" s="137">
        <v>25.06</v>
      </c>
      <c r="K194" s="136">
        <f t="shared" ref="K194:K196" si="31">J194*I194</f>
        <v>10.437489999999999</v>
      </c>
      <c r="L194" s="135" t="s">
        <v>601</v>
      </c>
      <c r="M194" s="254"/>
      <c r="N194" s="149"/>
    </row>
    <row r="195" spans="3:15" ht="27.6">
      <c r="C195" s="140" t="s">
        <v>262</v>
      </c>
      <c r="D195" s="140" t="s">
        <v>196</v>
      </c>
      <c r="E195" s="143"/>
      <c r="F195" s="143"/>
      <c r="G195" s="164" t="s">
        <v>197</v>
      </c>
      <c r="H195" s="139" t="s">
        <v>62</v>
      </c>
      <c r="I195" s="138">
        <v>0.17349999999999999</v>
      </c>
      <c r="J195" s="137">
        <v>30.38</v>
      </c>
      <c r="K195" s="136">
        <f t="shared" si="31"/>
        <v>5.2709299999999999</v>
      </c>
      <c r="L195" s="135" t="s">
        <v>287</v>
      </c>
      <c r="M195" s="254"/>
      <c r="N195" s="149"/>
    </row>
    <row r="196" spans="3:15" ht="27.6">
      <c r="C196" s="140" t="s">
        <v>302</v>
      </c>
      <c r="D196" s="143">
        <v>13791</v>
      </c>
      <c r="F196" s="143"/>
      <c r="G196" s="164" t="s">
        <v>109</v>
      </c>
      <c r="H196" s="139" t="s">
        <v>128</v>
      </c>
      <c r="I196" s="138">
        <v>1</v>
      </c>
      <c r="J196" s="137">
        <v>58.55</v>
      </c>
      <c r="K196" s="136">
        <f t="shared" si="31"/>
        <v>58.55</v>
      </c>
      <c r="L196" s="135" t="s">
        <v>285</v>
      </c>
      <c r="M196" s="254"/>
      <c r="N196" s="252"/>
      <c r="O196" s="253"/>
    </row>
    <row r="197" spans="3:15" ht="43.5" customHeight="1">
      <c r="C197" s="142" t="s">
        <v>34</v>
      </c>
      <c r="D197" s="142"/>
      <c r="E197" s="142"/>
      <c r="F197" s="142" t="s">
        <v>470</v>
      </c>
      <c r="G197" s="166" t="s">
        <v>400</v>
      </c>
      <c r="H197" s="142" t="s">
        <v>128</v>
      </c>
      <c r="I197" s="141"/>
      <c r="J197" s="145"/>
      <c r="K197" s="145">
        <v>2535.4800000000005</v>
      </c>
      <c r="L197" s="142" t="s">
        <v>390</v>
      </c>
      <c r="M197" s="163"/>
      <c r="N197" s="149"/>
    </row>
    <row r="198" spans="3:15" ht="27.6">
      <c r="C198" s="140" t="s">
        <v>262</v>
      </c>
      <c r="D198" s="140" t="s">
        <v>196</v>
      </c>
      <c r="E198" s="143"/>
      <c r="F198" s="143"/>
      <c r="G198" s="164" t="s">
        <v>197</v>
      </c>
      <c r="H198" s="139" t="s">
        <v>62</v>
      </c>
      <c r="I198" s="138">
        <v>2.2494999999999998</v>
      </c>
      <c r="J198" s="137">
        <v>30.38</v>
      </c>
      <c r="K198" s="136">
        <f t="shared" ref="K198:K208" si="32">J198*I198</f>
        <v>68.339809999999986</v>
      </c>
      <c r="L198" s="135" t="s">
        <v>287</v>
      </c>
      <c r="M198" s="254"/>
      <c r="N198" s="149"/>
    </row>
    <row r="199" spans="3:15">
      <c r="C199" s="140" t="s">
        <v>262</v>
      </c>
      <c r="D199" s="140">
        <v>88247</v>
      </c>
      <c r="E199" s="143"/>
      <c r="F199" s="143"/>
      <c r="G199" s="164" t="s">
        <v>71</v>
      </c>
      <c r="H199" s="139" t="s">
        <v>62</v>
      </c>
      <c r="I199" s="138">
        <v>1.5205</v>
      </c>
      <c r="J199" s="137">
        <v>25.06</v>
      </c>
      <c r="K199" s="136">
        <f t="shared" si="32"/>
        <v>38.103729999999999</v>
      </c>
      <c r="L199" s="135" t="s">
        <v>601</v>
      </c>
      <c r="M199" s="254"/>
      <c r="N199" s="149"/>
    </row>
    <row r="200" spans="3:15" ht="27.6">
      <c r="C200" s="140" t="s">
        <v>302</v>
      </c>
      <c r="D200" s="143">
        <v>420</v>
      </c>
      <c r="F200" s="143"/>
      <c r="G200" s="164" t="s">
        <v>140</v>
      </c>
      <c r="H200" s="139" t="s">
        <v>295</v>
      </c>
      <c r="I200" s="138">
        <v>2</v>
      </c>
      <c r="J200" s="137">
        <v>45.87</v>
      </c>
      <c r="K200" s="136">
        <f t="shared" si="32"/>
        <v>91.74</v>
      </c>
      <c r="L200" s="135" t="s">
        <v>600</v>
      </c>
      <c r="M200" s="254"/>
      <c r="N200" s="252"/>
      <c r="O200" s="253"/>
    </row>
    <row r="201" spans="3:15">
      <c r="C201" s="140" t="s">
        <v>302</v>
      </c>
      <c r="D201" s="143">
        <v>34519</v>
      </c>
      <c r="F201" s="143"/>
      <c r="G201" s="164" t="s">
        <v>145</v>
      </c>
      <c r="H201" s="139" t="s">
        <v>295</v>
      </c>
      <c r="I201" s="138">
        <v>1</v>
      </c>
      <c r="J201" s="137">
        <v>82.84</v>
      </c>
      <c r="K201" s="136">
        <f t="shared" si="32"/>
        <v>82.84</v>
      </c>
      <c r="L201" s="135" t="s">
        <v>600</v>
      </c>
      <c r="M201" s="254"/>
      <c r="N201" s="252"/>
      <c r="O201" s="253"/>
    </row>
    <row r="202" spans="3:15" ht="27.6">
      <c r="C202" s="140" t="s">
        <v>302</v>
      </c>
      <c r="D202" s="143">
        <v>12366</v>
      </c>
      <c r="F202" s="143"/>
      <c r="G202" s="164" t="s">
        <v>170</v>
      </c>
      <c r="H202" s="139" t="s">
        <v>295</v>
      </c>
      <c r="I202" s="138">
        <v>1</v>
      </c>
      <c r="J202" s="137">
        <v>1057.1500000000001</v>
      </c>
      <c r="K202" s="136">
        <f t="shared" si="32"/>
        <v>1057.1500000000001</v>
      </c>
      <c r="L202" s="135" t="s">
        <v>600</v>
      </c>
      <c r="M202" s="254"/>
      <c r="N202" s="252"/>
      <c r="O202" s="253"/>
    </row>
    <row r="203" spans="3:15" ht="55.2">
      <c r="C203" s="140" t="s">
        <v>262</v>
      </c>
      <c r="D203" s="140">
        <v>100579</v>
      </c>
      <c r="E203" s="143"/>
      <c r="F203" s="143"/>
      <c r="G203" s="164" t="s">
        <v>93</v>
      </c>
      <c r="H203" s="139" t="s">
        <v>128</v>
      </c>
      <c r="I203" s="138">
        <v>1</v>
      </c>
      <c r="J203" s="137">
        <v>704.01</v>
      </c>
      <c r="K203" s="136">
        <f t="shared" si="32"/>
        <v>704.01</v>
      </c>
      <c r="L203" s="135" t="s">
        <v>601</v>
      </c>
      <c r="M203" s="254"/>
      <c r="N203" s="252"/>
      <c r="O203" s="253"/>
    </row>
    <row r="204" spans="3:15" ht="27.6">
      <c r="C204" s="140" t="s">
        <v>262</v>
      </c>
      <c r="D204" s="140">
        <v>100862</v>
      </c>
      <c r="E204" s="143"/>
      <c r="F204" s="143"/>
      <c r="G204" s="164" t="s">
        <v>95</v>
      </c>
      <c r="H204" s="139" t="s">
        <v>128</v>
      </c>
      <c r="I204" s="138">
        <v>2</v>
      </c>
      <c r="J204" s="137">
        <v>39.549999999999997</v>
      </c>
      <c r="K204" s="136">
        <f t="shared" si="32"/>
        <v>79.099999999999994</v>
      </c>
      <c r="L204" s="135" t="s">
        <v>601</v>
      </c>
      <c r="M204" s="254"/>
      <c r="N204" s="252"/>
      <c r="O204" s="253"/>
    </row>
    <row r="205" spans="3:15" ht="27.6">
      <c r="C205" s="140" t="s">
        <v>302</v>
      </c>
      <c r="D205" s="143">
        <v>441</v>
      </c>
      <c r="F205" s="143"/>
      <c r="G205" s="164" t="s">
        <v>165</v>
      </c>
      <c r="H205" s="139" t="s">
        <v>295</v>
      </c>
      <c r="I205" s="138">
        <v>4</v>
      </c>
      <c r="J205" s="137">
        <v>11.94</v>
      </c>
      <c r="K205" s="136">
        <f t="shared" si="32"/>
        <v>47.76</v>
      </c>
      <c r="L205" s="135" t="s">
        <v>600</v>
      </c>
      <c r="M205" s="254"/>
      <c r="N205" s="252"/>
      <c r="O205" s="253"/>
    </row>
    <row r="206" spans="3:15" ht="27.6">
      <c r="C206" s="140" t="s">
        <v>302</v>
      </c>
      <c r="D206" s="143">
        <v>430</v>
      </c>
      <c r="F206" s="143"/>
      <c r="G206" s="164" t="s">
        <v>164</v>
      </c>
      <c r="H206" s="139" t="s">
        <v>295</v>
      </c>
      <c r="I206" s="138">
        <v>1</v>
      </c>
      <c r="J206" s="137">
        <v>10.85</v>
      </c>
      <c r="K206" s="136">
        <f t="shared" si="32"/>
        <v>10.85</v>
      </c>
      <c r="L206" s="135" t="s">
        <v>600</v>
      </c>
      <c r="M206" s="254"/>
      <c r="N206" s="252"/>
      <c r="O206" s="253"/>
    </row>
    <row r="207" spans="3:15" ht="27.6">
      <c r="C207" s="140" t="s">
        <v>302</v>
      </c>
      <c r="D207" s="143">
        <v>442</v>
      </c>
      <c r="F207" s="143"/>
      <c r="G207" s="164" t="s">
        <v>163</v>
      </c>
      <c r="H207" s="139" t="s">
        <v>295</v>
      </c>
      <c r="I207" s="138">
        <v>5</v>
      </c>
      <c r="J207" s="137">
        <v>7.17</v>
      </c>
      <c r="K207" s="136">
        <f t="shared" si="32"/>
        <v>35.85</v>
      </c>
      <c r="L207" s="135" t="s">
        <v>600</v>
      </c>
      <c r="M207" s="254"/>
      <c r="N207" s="252"/>
      <c r="O207" s="253"/>
    </row>
    <row r="208" spans="3:15" ht="27.6">
      <c r="C208" s="140" t="s">
        <v>302</v>
      </c>
      <c r="D208" s="143">
        <v>13524</v>
      </c>
      <c r="F208" s="143"/>
      <c r="G208" s="164" t="s">
        <v>367</v>
      </c>
      <c r="H208" s="139" t="s">
        <v>128</v>
      </c>
      <c r="I208" s="138">
        <v>3</v>
      </c>
      <c r="J208" s="137">
        <v>106.58</v>
      </c>
      <c r="K208" s="136">
        <f t="shared" si="32"/>
        <v>319.74</v>
      </c>
      <c r="L208" s="135" t="s">
        <v>285</v>
      </c>
      <c r="M208" s="254"/>
      <c r="N208" s="252"/>
      <c r="O208" s="253"/>
    </row>
    <row r="209" spans="3:27" ht="42.75" customHeight="1">
      <c r="C209" s="142" t="s">
        <v>34</v>
      </c>
      <c r="D209" s="142"/>
      <c r="E209" s="142"/>
      <c r="F209" s="142" t="s">
        <v>471</v>
      </c>
      <c r="G209" s="166" t="s">
        <v>399</v>
      </c>
      <c r="H209" s="142" t="s">
        <v>128</v>
      </c>
      <c r="I209" s="141"/>
      <c r="J209" s="145"/>
      <c r="K209" s="145">
        <v>3133.9499999999994</v>
      </c>
      <c r="L209" s="142" t="s">
        <v>390</v>
      </c>
      <c r="M209" s="163"/>
      <c r="N209" s="149"/>
    </row>
    <row r="210" spans="3:27" ht="27.6">
      <c r="C210" s="140" t="s">
        <v>262</v>
      </c>
      <c r="D210" s="140" t="s">
        <v>196</v>
      </c>
      <c r="E210" s="143"/>
      <c r="F210" s="143"/>
      <c r="G210" s="164" t="s">
        <v>197</v>
      </c>
      <c r="H210" s="139" t="s">
        <v>62</v>
      </c>
      <c r="I210" s="138">
        <v>3.4989999999999997</v>
      </c>
      <c r="J210" s="137">
        <v>30.38</v>
      </c>
      <c r="K210" s="136">
        <f t="shared" ref="K210:K220" si="33">J210*I210</f>
        <v>106.29961999999999</v>
      </c>
      <c r="L210" s="135" t="s">
        <v>287</v>
      </c>
      <c r="M210" s="254"/>
      <c r="N210" s="149"/>
    </row>
    <row r="211" spans="3:27">
      <c r="C211" s="140" t="s">
        <v>262</v>
      </c>
      <c r="D211" s="140">
        <v>88247</v>
      </c>
      <c r="E211" s="143"/>
      <c r="F211" s="143"/>
      <c r="G211" s="164" t="s">
        <v>71</v>
      </c>
      <c r="H211" s="139" t="s">
        <v>62</v>
      </c>
      <c r="I211" s="138">
        <v>2.0409999999999999</v>
      </c>
      <c r="J211" s="137">
        <v>25.06</v>
      </c>
      <c r="K211" s="136">
        <f t="shared" si="33"/>
        <v>51.147459999999995</v>
      </c>
      <c r="L211" s="135" t="s">
        <v>601</v>
      </c>
      <c r="M211" s="254"/>
      <c r="N211" s="149"/>
    </row>
    <row r="212" spans="3:27" ht="27.6">
      <c r="C212" s="140" t="s">
        <v>302</v>
      </c>
      <c r="D212" s="143">
        <v>420</v>
      </c>
      <c r="F212" s="143"/>
      <c r="G212" s="164" t="s">
        <v>140</v>
      </c>
      <c r="H212" s="139" t="s">
        <v>295</v>
      </c>
      <c r="I212" s="138">
        <v>2</v>
      </c>
      <c r="J212" s="137">
        <v>45.87</v>
      </c>
      <c r="K212" s="136">
        <f t="shared" si="33"/>
        <v>91.74</v>
      </c>
      <c r="L212" s="135" t="s">
        <v>600</v>
      </c>
      <c r="M212" s="254"/>
      <c r="N212" s="252"/>
      <c r="O212" s="253"/>
    </row>
    <row r="213" spans="3:27">
      <c r="C213" s="140" t="s">
        <v>302</v>
      </c>
      <c r="D213" s="143">
        <v>34519</v>
      </c>
      <c r="F213" s="143"/>
      <c r="G213" s="164" t="s">
        <v>145</v>
      </c>
      <c r="H213" s="139" t="s">
        <v>295</v>
      </c>
      <c r="I213" s="138">
        <v>2</v>
      </c>
      <c r="J213" s="137">
        <v>82.84</v>
      </c>
      <c r="K213" s="136">
        <f t="shared" si="33"/>
        <v>165.68</v>
      </c>
      <c r="L213" s="135" t="s">
        <v>600</v>
      </c>
      <c r="M213" s="254"/>
      <c r="N213" s="252"/>
      <c r="O213" s="253"/>
    </row>
    <row r="214" spans="3:27" ht="27.6">
      <c r="C214" s="140" t="s">
        <v>302</v>
      </c>
      <c r="D214" s="143">
        <v>12366</v>
      </c>
      <c r="F214" s="143"/>
      <c r="G214" s="164" t="s">
        <v>170</v>
      </c>
      <c r="H214" s="139" t="s">
        <v>295</v>
      </c>
      <c r="I214" s="138">
        <v>1</v>
      </c>
      <c r="J214" s="137">
        <v>1057.1500000000001</v>
      </c>
      <c r="K214" s="136">
        <f t="shared" si="33"/>
        <v>1057.1500000000001</v>
      </c>
      <c r="L214" s="135" t="s">
        <v>600</v>
      </c>
      <c r="M214" s="254"/>
      <c r="N214" s="252"/>
      <c r="O214" s="253"/>
    </row>
    <row r="215" spans="3:27" ht="55.2">
      <c r="C215" s="140" t="s">
        <v>262</v>
      </c>
      <c r="D215" s="140">
        <v>100579</v>
      </c>
      <c r="E215" s="143"/>
      <c r="F215" s="143"/>
      <c r="G215" s="164" t="s">
        <v>93</v>
      </c>
      <c r="H215" s="139" t="s">
        <v>128</v>
      </c>
      <c r="I215" s="138">
        <v>1</v>
      </c>
      <c r="J215" s="137">
        <v>704.01</v>
      </c>
      <c r="K215" s="136">
        <f t="shared" si="33"/>
        <v>704.01</v>
      </c>
      <c r="L215" s="135" t="s">
        <v>601</v>
      </c>
      <c r="M215" s="254"/>
      <c r="N215" s="252"/>
      <c r="O215" s="253"/>
    </row>
    <row r="216" spans="3:27" ht="27.6">
      <c r="C216" s="140" t="s">
        <v>262</v>
      </c>
      <c r="D216" s="140">
        <v>100862</v>
      </c>
      <c r="E216" s="143"/>
      <c r="F216" s="143"/>
      <c r="G216" s="164" t="s">
        <v>95</v>
      </c>
      <c r="H216" s="139" t="s">
        <v>128</v>
      </c>
      <c r="I216" s="138">
        <v>4</v>
      </c>
      <c r="J216" s="137">
        <v>39.549999999999997</v>
      </c>
      <c r="K216" s="136">
        <f t="shared" si="33"/>
        <v>158.19999999999999</v>
      </c>
      <c r="L216" s="135" t="s">
        <v>601</v>
      </c>
      <c r="M216" s="254"/>
      <c r="N216" s="252"/>
      <c r="O216" s="253"/>
    </row>
    <row r="217" spans="3:27" ht="27.6">
      <c r="C217" s="140" t="s">
        <v>302</v>
      </c>
      <c r="D217" s="143">
        <v>441</v>
      </c>
      <c r="F217" s="143"/>
      <c r="G217" s="164" t="s">
        <v>165</v>
      </c>
      <c r="H217" s="139" t="s">
        <v>295</v>
      </c>
      <c r="I217" s="138">
        <v>8</v>
      </c>
      <c r="J217" s="137">
        <v>11.94</v>
      </c>
      <c r="K217" s="136">
        <f t="shared" si="33"/>
        <v>95.52</v>
      </c>
      <c r="L217" s="135" t="s">
        <v>600</v>
      </c>
      <c r="M217" s="254"/>
      <c r="N217" s="252"/>
      <c r="O217" s="253"/>
    </row>
    <row r="218" spans="3:27" ht="27.6">
      <c r="C218" s="140" t="s">
        <v>302</v>
      </c>
      <c r="D218" s="143">
        <v>430</v>
      </c>
      <c r="F218" s="143"/>
      <c r="G218" s="164" t="s">
        <v>164</v>
      </c>
      <c r="H218" s="139" t="s">
        <v>295</v>
      </c>
      <c r="I218" s="138">
        <v>2</v>
      </c>
      <c r="J218" s="137">
        <v>10.85</v>
      </c>
      <c r="K218" s="136">
        <f t="shared" si="33"/>
        <v>21.7</v>
      </c>
      <c r="L218" s="135" t="s">
        <v>600</v>
      </c>
      <c r="M218" s="254"/>
      <c r="N218" s="252"/>
      <c r="O218" s="253"/>
    </row>
    <row r="219" spans="3:27" ht="27.6">
      <c r="C219" s="140" t="s">
        <v>302</v>
      </c>
      <c r="D219" s="143">
        <v>442</v>
      </c>
      <c r="F219" s="143"/>
      <c r="G219" s="164" t="s">
        <v>163</v>
      </c>
      <c r="H219" s="139" t="s">
        <v>295</v>
      </c>
      <c r="I219" s="138">
        <v>6</v>
      </c>
      <c r="J219" s="137">
        <v>7.17</v>
      </c>
      <c r="K219" s="136">
        <f t="shared" si="33"/>
        <v>43.019999999999996</v>
      </c>
      <c r="L219" s="135" t="s">
        <v>600</v>
      </c>
      <c r="M219" s="254"/>
      <c r="N219" s="252"/>
      <c r="O219" s="253"/>
    </row>
    <row r="220" spans="3:27" ht="27.6">
      <c r="C220" s="140" t="s">
        <v>302</v>
      </c>
      <c r="D220" s="143">
        <v>13524</v>
      </c>
      <c r="F220" s="143"/>
      <c r="G220" s="164" t="s">
        <v>367</v>
      </c>
      <c r="H220" s="139" t="s">
        <v>128</v>
      </c>
      <c r="I220" s="138">
        <v>6</v>
      </c>
      <c r="J220" s="137">
        <v>106.58</v>
      </c>
      <c r="K220" s="136">
        <f t="shared" si="33"/>
        <v>639.48</v>
      </c>
      <c r="L220" s="135" t="s">
        <v>285</v>
      </c>
      <c r="M220" s="254"/>
      <c r="N220" s="252"/>
      <c r="O220" s="253"/>
    </row>
    <row r="221" spans="3:27">
      <c r="C221" s="140"/>
      <c r="D221" s="140"/>
      <c r="E221" s="143"/>
      <c r="F221" s="143"/>
      <c r="G221" s="164"/>
      <c r="H221" s="139"/>
      <c r="I221" s="138"/>
      <c r="J221" s="137"/>
      <c r="K221" s="136"/>
      <c r="L221" s="135"/>
      <c r="M221" s="163"/>
      <c r="N221" s="67"/>
      <c r="O221" s="149"/>
      <c r="P221" s="149"/>
      <c r="Q221" s="149"/>
      <c r="R221" s="149"/>
      <c r="S221" s="149"/>
      <c r="T221" s="149"/>
      <c r="U221" s="149"/>
      <c r="V221" s="148"/>
      <c r="W221" s="147"/>
      <c r="X221" s="30"/>
      <c r="Y221" s="146"/>
      <c r="Z221" s="30"/>
      <c r="AA221" s="77"/>
    </row>
    <row r="222" spans="3:27">
      <c r="C222" s="140"/>
      <c r="D222" s="140"/>
      <c r="E222" s="143"/>
      <c r="F222" s="143"/>
      <c r="G222" s="164"/>
      <c r="H222" s="139"/>
      <c r="I222" s="138"/>
      <c r="J222" s="137"/>
      <c r="K222" s="136"/>
      <c r="L222" s="135"/>
      <c r="M222" s="163"/>
      <c r="N222" s="67"/>
      <c r="O222" s="149"/>
      <c r="P222" s="149"/>
      <c r="Q222" s="149"/>
      <c r="R222" s="149"/>
      <c r="S222" s="149"/>
      <c r="T222" s="149"/>
      <c r="U222" s="149"/>
      <c r="V222" s="148"/>
      <c r="W222" s="147"/>
      <c r="X222" s="30"/>
      <c r="Y222" s="146"/>
      <c r="Z222" s="30"/>
      <c r="AA222" s="77"/>
    </row>
    <row r="223" spans="3:27">
      <c r="C223" s="140"/>
      <c r="D223" s="140"/>
      <c r="E223" s="143"/>
      <c r="F223" s="143"/>
      <c r="G223" s="164"/>
      <c r="H223" s="139"/>
      <c r="I223" s="138"/>
      <c r="J223" s="137"/>
      <c r="K223" s="136"/>
      <c r="L223" s="135"/>
      <c r="M223" s="163"/>
      <c r="N223" s="67"/>
      <c r="O223" s="149"/>
      <c r="P223" s="149"/>
      <c r="Q223" s="149"/>
      <c r="R223" s="149"/>
      <c r="S223" s="149"/>
      <c r="T223" s="149"/>
      <c r="U223" s="149"/>
      <c r="V223" s="148"/>
      <c r="W223" s="147"/>
      <c r="X223" s="30"/>
      <c r="Y223" s="146"/>
      <c r="Z223" s="30"/>
      <c r="AA223" s="77"/>
    </row>
    <row r="224" spans="3:27">
      <c r="C224" s="134"/>
      <c r="D224" s="134"/>
      <c r="E224" s="134"/>
      <c r="F224" s="134"/>
      <c r="G224" s="167"/>
      <c r="H224" s="134"/>
      <c r="I224" s="133"/>
      <c r="J224" s="132"/>
      <c r="K224" s="131"/>
      <c r="L224" s="130"/>
    </row>
    <row r="225" spans="3:27">
      <c r="C225" s="134"/>
      <c r="D225" s="134"/>
      <c r="E225" s="134"/>
      <c r="F225" s="134"/>
      <c r="G225" s="167"/>
      <c r="H225" s="134"/>
      <c r="I225" s="133"/>
      <c r="J225" s="132"/>
      <c r="K225" s="131"/>
      <c r="L225" s="130"/>
    </row>
    <row r="226" spans="3:27">
      <c r="C226" s="134"/>
      <c r="D226" s="134"/>
      <c r="E226" s="134"/>
      <c r="F226" s="134"/>
      <c r="G226" s="167"/>
      <c r="H226" s="134"/>
      <c r="I226" s="133"/>
      <c r="J226" s="132"/>
      <c r="K226" s="131"/>
      <c r="L226" s="130"/>
    </row>
    <row r="227" spans="3:27" hidden="1">
      <c r="C227" s="393" t="s">
        <v>194</v>
      </c>
      <c r="D227" s="394"/>
      <c r="E227" s="394"/>
      <c r="F227" s="394"/>
      <c r="G227" s="394"/>
      <c r="H227" s="394"/>
      <c r="I227" s="394"/>
      <c r="J227" s="394"/>
      <c r="K227" s="394"/>
      <c r="L227" s="394"/>
    </row>
    <row r="228" spans="3:27" hidden="1">
      <c r="C228" s="134"/>
      <c r="D228" s="134"/>
      <c r="E228" s="134"/>
      <c r="F228" s="134"/>
      <c r="G228" s="167"/>
      <c r="H228" s="134"/>
      <c r="I228" s="133"/>
      <c r="J228" s="132"/>
      <c r="K228" s="131"/>
      <c r="L228" s="130"/>
    </row>
    <row r="229" spans="3:27" ht="27.6" hidden="1">
      <c r="C229" s="142" t="s">
        <v>195</v>
      </c>
      <c r="D229" s="142"/>
      <c r="E229" s="142"/>
      <c r="F229" s="142" t="s">
        <v>196</v>
      </c>
      <c r="G229" s="166" t="s">
        <v>197</v>
      </c>
      <c r="H229" s="142" t="s">
        <v>62</v>
      </c>
      <c r="I229" s="141"/>
      <c r="J229" s="145"/>
      <c r="K229" s="144">
        <v>30.36</v>
      </c>
      <c r="L229" s="142" t="s">
        <v>294</v>
      </c>
      <c r="M229" s="163"/>
      <c r="N229" s="149"/>
      <c r="O229" s="149"/>
      <c r="P229" s="149"/>
      <c r="Q229" s="149"/>
      <c r="R229" s="149"/>
      <c r="S229" s="149"/>
      <c r="T229" s="149"/>
      <c r="U229" s="149"/>
      <c r="V229" s="148"/>
      <c r="W229" s="147"/>
      <c r="X229" s="30"/>
      <c r="Y229" s="146"/>
      <c r="Z229" s="30"/>
      <c r="AA229" s="77"/>
    </row>
    <row r="230" spans="3:27" ht="27.6" hidden="1">
      <c r="C230" s="140" t="s">
        <v>302</v>
      </c>
      <c r="D230" s="143"/>
      <c r="E230" s="143">
        <v>37371</v>
      </c>
      <c r="F230" s="143"/>
      <c r="G230" s="164" t="s">
        <v>178</v>
      </c>
      <c r="H230" s="139" t="s">
        <v>114</v>
      </c>
      <c r="I230" s="138">
        <v>1</v>
      </c>
      <c r="J230" s="137">
        <v>1.5</v>
      </c>
      <c r="K230" s="136">
        <v>1.5</v>
      </c>
      <c r="L230" s="135" t="s">
        <v>600</v>
      </c>
      <c r="M230" s="163"/>
      <c r="N230" s="149"/>
      <c r="O230" s="149"/>
      <c r="P230" s="149"/>
      <c r="Q230" s="149"/>
      <c r="R230" s="149"/>
      <c r="S230" s="149"/>
      <c r="T230" s="149"/>
      <c r="U230" s="149"/>
      <c r="V230" s="148"/>
      <c r="W230" s="147"/>
      <c r="X230" s="30"/>
      <c r="Y230" s="146"/>
      <c r="Z230" s="30"/>
      <c r="AA230" s="77"/>
    </row>
    <row r="231" spans="3:27" ht="27.6" hidden="1">
      <c r="C231" s="140" t="s">
        <v>302</v>
      </c>
      <c r="D231" s="143"/>
      <c r="E231" s="143">
        <v>37370</v>
      </c>
      <c r="F231" s="143"/>
      <c r="G231" s="164" t="s">
        <v>130</v>
      </c>
      <c r="H231" s="139" t="s">
        <v>114</v>
      </c>
      <c r="I231" s="138">
        <v>1</v>
      </c>
      <c r="J231" s="137">
        <v>3.8</v>
      </c>
      <c r="K231" s="136">
        <v>3.8</v>
      </c>
      <c r="L231" s="135" t="s">
        <v>600</v>
      </c>
      <c r="M231" s="163"/>
      <c r="N231" s="149"/>
      <c r="O231" s="149"/>
      <c r="P231" s="149"/>
      <c r="Q231" s="149"/>
      <c r="R231" s="149"/>
      <c r="S231" s="149"/>
      <c r="T231" s="149"/>
      <c r="U231" s="149"/>
      <c r="V231" s="148"/>
      <c r="W231" s="147"/>
      <c r="X231" s="30"/>
      <c r="Y231" s="146"/>
      <c r="Z231" s="30"/>
      <c r="AA231" s="77"/>
    </row>
    <row r="232" spans="3:27" hidden="1">
      <c r="C232" s="140" t="s">
        <v>302</v>
      </c>
      <c r="D232" s="143"/>
      <c r="E232" s="143">
        <v>37372</v>
      </c>
      <c r="F232" s="143"/>
      <c r="G232" s="164" t="s">
        <v>153</v>
      </c>
      <c r="H232" s="139" t="s">
        <v>114</v>
      </c>
      <c r="I232" s="138">
        <v>1</v>
      </c>
      <c r="J232" s="137">
        <v>1.34</v>
      </c>
      <c r="K232" s="136">
        <v>1.34</v>
      </c>
      <c r="L232" s="135" t="s">
        <v>600</v>
      </c>
      <c r="M232" s="163"/>
      <c r="N232" s="149"/>
      <c r="O232" s="149"/>
      <c r="P232" s="149"/>
      <c r="Q232" s="149"/>
      <c r="R232" s="149"/>
      <c r="S232" s="149"/>
      <c r="T232" s="149"/>
      <c r="U232" s="149"/>
      <c r="V232" s="148"/>
      <c r="W232" s="147"/>
      <c r="X232" s="30"/>
      <c r="Y232" s="146"/>
      <c r="Z232" s="30"/>
      <c r="AA232" s="77"/>
    </row>
    <row r="233" spans="3:27" hidden="1">
      <c r="C233" s="140" t="s">
        <v>302</v>
      </c>
      <c r="D233" s="143"/>
      <c r="E233" s="143">
        <v>37373</v>
      </c>
      <c r="F233" s="143"/>
      <c r="G233" s="164" t="s">
        <v>174</v>
      </c>
      <c r="H233" s="139" t="s">
        <v>114</v>
      </c>
      <c r="I233" s="138">
        <v>1</v>
      </c>
      <c r="J233" s="137">
        <v>0.04</v>
      </c>
      <c r="K233" s="136">
        <v>0.04</v>
      </c>
      <c r="L233" s="135" t="s">
        <v>600</v>
      </c>
      <c r="M233" s="163"/>
      <c r="N233" s="149"/>
      <c r="O233" s="149"/>
      <c r="P233" s="149"/>
      <c r="Q233" s="149"/>
      <c r="R233" s="149"/>
      <c r="S233" s="149"/>
      <c r="T233" s="149"/>
      <c r="U233" s="149"/>
      <c r="V233" s="148"/>
      <c r="W233" s="147"/>
      <c r="X233" s="30"/>
      <c r="Y233" s="146"/>
      <c r="Z233" s="30"/>
      <c r="AA233" s="77"/>
    </row>
    <row r="234" spans="3:27" hidden="1">
      <c r="C234" s="140" t="s">
        <v>302</v>
      </c>
      <c r="D234" s="143"/>
      <c r="E234" s="143">
        <v>2436</v>
      </c>
      <c r="F234" s="143"/>
      <c r="G234" s="164" t="s">
        <v>149</v>
      </c>
      <c r="H234" s="139" t="s">
        <v>114</v>
      </c>
      <c r="I234" s="138">
        <v>1.1499999999999999</v>
      </c>
      <c r="J234" s="137">
        <v>18.14</v>
      </c>
      <c r="K234" s="136">
        <v>20.86</v>
      </c>
      <c r="L234" s="135" t="s">
        <v>600</v>
      </c>
      <c r="M234" s="163"/>
      <c r="N234" s="149"/>
      <c r="O234" s="149"/>
      <c r="P234" s="149"/>
      <c r="Q234" s="149"/>
      <c r="R234" s="149"/>
      <c r="S234" s="149"/>
      <c r="T234" s="149"/>
      <c r="U234" s="149"/>
      <c r="V234" s="148"/>
      <c r="W234" s="147"/>
      <c r="X234" s="30"/>
      <c r="Y234" s="146"/>
      <c r="Z234" s="30"/>
      <c r="AA234" s="77"/>
    </row>
    <row r="235" spans="3:27" ht="27.6" hidden="1">
      <c r="C235" s="140" t="s">
        <v>302</v>
      </c>
      <c r="D235" s="143"/>
      <c r="E235" s="143">
        <v>43460</v>
      </c>
      <c r="F235" s="143"/>
      <c r="G235" s="164" t="s">
        <v>154</v>
      </c>
      <c r="H235" s="139" t="s">
        <v>114</v>
      </c>
      <c r="I235" s="138">
        <v>1</v>
      </c>
      <c r="J235" s="137">
        <v>0.85</v>
      </c>
      <c r="K235" s="136">
        <v>0.85</v>
      </c>
      <c r="L235" s="135" t="s">
        <v>600</v>
      </c>
      <c r="M235" s="163"/>
      <c r="N235" s="149"/>
      <c r="O235" s="149"/>
      <c r="P235" s="149"/>
      <c r="Q235" s="149"/>
      <c r="R235" s="149"/>
      <c r="S235" s="149"/>
      <c r="T235" s="149"/>
      <c r="U235" s="149"/>
      <c r="V235" s="148"/>
      <c r="W235" s="147"/>
      <c r="X235" s="30"/>
      <c r="Y235" s="146"/>
      <c r="Z235" s="30"/>
      <c r="AA235" s="77"/>
    </row>
    <row r="236" spans="3:27" ht="27.6" hidden="1">
      <c r="C236" s="140" t="s">
        <v>302</v>
      </c>
      <c r="D236" s="143"/>
      <c r="E236" s="143">
        <v>43484</v>
      </c>
      <c r="F236" s="143"/>
      <c r="G236" s="164" t="s">
        <v>152</v>
      </c>
      <c r="H236" s="139" t="s">
        <v>114</v>
      </c>
      <c r="I236" s="138">
        <v>1</v>
      </c>
      <c r="J236" s="137">
        <v>1.2</v>
      </c>
      <c r="K236" s="136">
        <v>1.2</v>
      </c>
      <c r="L236" s="135" t="s">
        <v>600</v>
      </c>
      <c r="M236" s="163"/>
      <c r="N236" s="149"/>
      <c r="O236" s="149"/>
      <c r="P236" s="149"/>
      <c r="Q236" s="149"/>
      <c r="R236" s="149"/>
      <c r="S236" s="149"/>
      <c r="T236" s="149"/>
      <c r="U236" s="149"/>
      <c r="V236" s="148"/>
      <c r="W236" s="147"/>
      <c r="X236" s="30"/>
      <c r="Y236" s="146"/>
      <c r="Z236" s="30"/>
      <c r="AA236" s="77"/>
    </row>
    <row r="237" spans="3:27" ht="27.6" hidden="1">
      <c r="C237" s="140" t="s">
        <v>262</v>
      </c>
      <c r="D237" s="143">
        <v>95332</v>
      </c>
      <c r="E237" s="143"/>
      <c r="F237" s="143"/>
      <c r="G237" s="164" t="s">
        <v>82</v>
      </c>
      <c r="H237" s="139" t="s">
        <v>62</v>
      </c>
      <c r="I237" s="138">
        <v>1</v>
      </c>
      <c r="J237" s="137">
        <v>0.77</v>
      </c>
      <c r="K237" s="136">
        <v>0.77</v>
      </c>
      <c r="L237" s="135" t="s">
        <v>601</v>
      </c>
      <c r="M237" s="163"/>
      <c r="N237" s="149"/>
      <c r="O237" s="149"/>
      <c r="P237" s="149"/>
      <c r="Q237" s="149"/>
      <c r="R237" s="149"/>
      <c r="S237" s="149"/>
      <c r="T237" s="149"/>
      <c r="U237" s="149"/>
      <c r="V237" s="148"/>
      <c r="W237" s="147"/>
      <c r="X237" s="30"/>
      <c r="Y237" s="146"/>
      <c r="Z237" s="30"/>
      <c r="AA237" s="77"/>
    </row>
    <row r="238" spans="3:27" ht="27.6" hidden="1">
      <c r="C238" s="142" t="s">
        <v>34</v>
      </c>
      <c r="D238" s="142"/>
      <c r="E238" s="142"/>
      <c r="F238" s="142" t="s">
        <v>286</v>
      </c>
      <c r="G238" s="166" t="s">
        <v>418</v>
      </c>
      <c r="H238" s="142" t="s">
        <v>128</v>
      </c>
      <c r="I238" s="141"/>
      <c r="J238" s="145"/>
      <c r="K238" s="145">
        <v>122.56</v>
      </c>
      <c r="L238" s="142" t="s">
        <v>300</v>
      </c>
      <c r="M238" s="163"/>
      <c r="N238" s="149"/>
    </row>
    <row r="239" spans="3:27" hidden="1">
      <c r="C239" s="140" t="s">
        <v>262</v>
      </c>
      <c r="D239" s="140">
        <v>88247</v>
      </c>
      <c r="E239" s="143"/>
      <c r="F239" s="143"/>
      <c r="G239" s="164" t="s">
        <v>71</v>
      </c>
      <c r="H239" s="139" t="s">
        <v>62</v>
      </c>
      <c r="I239" s="138">
        <v>0.40570000000000001</v>
      </c>
      <c r="J239" s="137">
        <v>21.81</v>
      </c>
      <c r="K239" s="136">
        <v>8.85</v>
      </c>
      <c r="L239" s="135" t="s">
        <v>601</v>
      </c>
      <c r="M239" s="254"/>
      <c r="N239" s="149"/>
    </row>
    <row r="240" spans="3:27" ht="27.6" hidden="1">
      <c r="C240" s="140" t="s">
        <v>262</v>
      </c>
      <c r="D240" s="140" t="s">
        <v>196</v>
      </c>
      <c r="E240" s="143"/>
      <c r="F240" s="143"/>
      <c r="G240" s="164" t="s">
        <v>197</v>
      </c>
      <c r="H240" s="139" t="s">
        <v>62</v>
      </c>
      <c r="I240" s="138">
        <v>0.40570000000000001</v>
      </c>
      <c r="J240" s="137">
        <v>30.36</v>
      </c>
      <c r="K240" s="136">
        <v>12.32</v>
      </c>
      <c r="L240" s="135" t="s">
        <v>287</v>
      </c>
      <c r="M240" s="254"/>
      <c r="N240" s="149"/>
    </row>
    <row r="241" spans="3:15" ht="27.6" hidden="1">
      <c r="C241" s="140" t="s">
        <v>302</v>
      </c>
      <c r="D241" s="140"/>
      <c r="E241" s="143">
        <v>1575</v>
      </c>
      <c r="F241" s="143"/>
      <c r="G241" s="164" t="s">
        <v>175</v>
      </c>
      <c r="H241" s="139" t="s">
        <v>295</v>
      </c>
      <c r="I241" s="138">
        <v>3</v>
      </c>
      <c r="J241" s="137">
        <v>2.13</v>
      </c>
      <c r="K241" s="136">
        <v>6.39</v>
      </c>
      <c r="L241" s="135" t="s">
        <v>600</v>
      </c>
      <c r="M241" s="254"/>
      <c r="N241" s="252"/>
      <c r="O241" s="253"/>
    </row>
    <row r="242" spans="3:15" ht="41.4" hidden="1">
      <c r="C242" s="140" t="s">
        <v>302</v>
      </c>
      <c r="D242" s="140"/>
      <c r="E242" s="143">
        <v>12480</v>
      </c>
      <c r="F242" s="143"/>
      <c r="G242" s="164" t="s">
        <v>419</v>
      </c>
      <c r="H242" s="139" t="s">
        <v>128</v>
      </c>
      <c r="I242" s="138">
        <v>1</v>
      </c>
      <c r="J242" s="137">
        <v>95</v>
      </c>
      <c r="K242" s="136">
        <v>95</v>
      </c>
      <c r="L242" s="135" t="s">
        <v>285</v>
      </c>
      <c r="M242" s="254"/>
      <c r="N242" s="149"/>
    </row>
    <row r="243" spans="3:15" ht="27.6" hidden="1">
      <c r="C243" s="142" t="s">
        <v>34</v>
      </c>
      <c r="D243" s="142"/>
      <c r="E243" s="142"/>
      <c r="F243" s="142" t="s">
        <v>293</v>
      </c>
      <c r="G243" s="166" t="s">
        <v>423</v>
      </c>
      <c r="H243" s="142" t="s">
        <v>128</v>
      </c>
      <c r="I243" s="141"/>
      <c r="J243" s="145"/>
      <c r="K243" s="145">
        <v>18.7</v>
      </c>
      <c r="L243" s="142" t="s">
        <v>422</v>
      </c>
      <c r="M243" s="163"/>
      <c r="N243" s="149"/>
    </row>
    <row r="244" spans="3:15" ht="27.6" hidden="1">
      <c r="C244" s="140" t="s">
        <v>262</v>
      </c>
      <c r="D244" s="140" t="s">
        <v>196</v>
      </c>
      <c r="E244" s="143"/>
      <c r="F244" s="143"/>
      <c r="G244" s="164" t="s">
        <v>197</v>
      </c>
      <c r="H244" s="139" t="s">
        <v>62</v>
      </c>
      <c r="I244" s="138">
        <v>0.157</v>
      </c>
      <c r="J244" s="137">
        <v>30.36</v>
      </c>
      <c r="K244" s="136">
        <v>4.7699999999999996</v>
      </c>
      <c r="L244" s="135" t="s">
        <v>287</v>
      </c>
      <c r="M244" s="254"/>
      <c r="N244" s="149"/>
    </row>
    <row r="245" spans="3:15" hidden="1">
      <c r="C245" s="140" t="s">
        <v>262</v>
      </c>
      <c r="D245" s="140">
        <v>88247</v>
      </c>
      <c r="E245" s="143"/>
      <c r="F245" s="143"/>
      <c r="G245" s="164" t="s">
        <v>71</v>
      </c>
      <c r="H245" s="139" t="s">
        <v>62</v>
      </c>
      <c r="I245" s="138">
        <v>1.7442699999999998E-2</v>
      </c>
      <c r="J245" s="137">
        <v>21.81</v>
      </c>
      <c r="K245" s="136">
        <v>0.38</v>
      </c>
      <c r="L245" s="135" t="s">
        <v>601</v>
      </c>
      <c r="M245" s="254"/>
      <c r="N245" s="149"/>
    </row>
    <row r="246" spans="3:15" ht="27.6" hidden="1">
      <c r="C246" s="140" t="s">
        <v>302</v>
      </c>
      <c r="D246" s="140"/>
      <c r="E246" s="143">
        <v>11273</v>
      </c>
      <c r="F246" s="143"/>
      <c r="G246" s="164" t="s">
        <v>129</v>
      </c>
      <c r="H246" s="139" t="s">
        <v>295</v>
      </c>
      <c r="I246" s="138">
        <v>1</v>
      </c>
      <c r="J246" s="137">
        <v>13.55</v>
      </c>
      <c r="K246" s="136">
        <v>13.55</v>
      </c>
      <c r="L246" s="135" t="s">
        <v>600</v>
      </c>
      <c r="M246" s="254"/>
      <c r="N246" s="149"/>
    </row>
    <row r="247" spans="3:15" ht="27.6" hidden="1">
      <c r="C247" s="142" t="s">
        <v>34</v>
      </c>
      <c r="D247" s="142"/>
      <c r="E247" s="142"/>
      <c r="F247" s="142" t="s">
        <v>421</v>
      </c>
      <c r="G247" s="166" t="s">
        <v>426</v>
      </c>
      <c r="H247" s="142" t="s">
        <v>42</v>
      </c>
      <c r="I247" s="141"/>
      <c r="J247" s="145"/>
      <c r="K247" s="145">
        <v>118</v>
      </c>
      <c r="L247" s="142" t="s">
        <v>425</v>
      </c>
      <c r="M247" s="163"/>
      <c r="N247" s="149"/>
    </row>
    <row r="248" spans="3:15" ht="27.6" hidden="1">
      <c r="C248" s="140" t="s">
        <v>262</v>
      </c>
      <c r="D248" s="140" t="s">
        <v>196</v>
      </c>
      <c r="E248" s="143"/>
      <c r="F248" s="143"/>
      <c r="G248" s="164" t="s">
        <v>197</v>
      </c>
      <c r="H248" s="139" t="s">
        <v>62</v>
      </c>
      <c r="I248" s="138">
        <v>0.47799999999999998</v>
      </c>
      <c r="J248" s="137">
        <v>30.36</v>
      </c>
      <c r="K248" s="136">
        <v>14.51</v>
      </c>
      <c r="L248" s="135" t="s">
        <v>287</v>
      </c>
      <c r="M248" s="254"/>
      <c r="N248" s="149"/>
    </row>
    <row r="249" spans="3:15" hidden="1">
      <c r="C249" s="140" t="s">
        <v>262</v>
      </c>
      <c r="D249" s="140">
        <v>88247</v>
      </c>
      <c r="E249" s="143"/>
      <c r="F249" s="143"/>
      <c r="G249" s="164" t="s">
        <v>71</v>
      </c>
      <c r="H249" s="139" t="s">
        <v>62</v>
      </c>
      <c r="I249" s="138">
        <v>0.47799999999999998</v>
      </c>
      <c r="J249" s="137">
        <v>21.81</v>
      </c>
      <c r="K249" s="136">
        <v>10.43</v>
      </c>
      <c r="L249" s="135" t="s">
        <v>601</v>
      </c>
      <c r="M249" s="254"/>
      <c r="N249" s="149"/>
    </row>
    <row r="250" spans="3:15" ht="27.6" hidden="1">
      <c r="C250" s="140" t="s">
        <v>302</v>
      </c>
      <c r="D250" s="140"/>
      <c r="E250" s="143">
        <v>7696</v>
      </c>
      <c r="F250" s="143"/>
      <c r="G250" s="164" t="s">
        <v>179</v>
      </c>
      <c r="H250" s="139" t="s">
        <v>110</v>
      </c>
      <c r="I250" s="138">
        <v>1.0389999999999999</v>
      </c>
      <c r="J250" s="137">
        <v>74.069999999999993</v>
      </c>
      <c r="K250" s="136">
        <v>76.959999999999994</v>
      </c>
      <c r="L250" s="135" t="s">
        <v>600</v>
      </c>
      <c r="M250" s="254"/>
      <c r="N250" s="252"/>
      <c r="O250" s="253"/>
    </row>
    <row r="251" spans="3:15" ht="69" hidden="1">
      <c r="C251" s="140" t="s">
        <v>262</v>
      </c>
      <c r="D251" s="140">
        <v>91171</v>
      </c>
      <c r="E251" s="143"/>
      <c r="F251" s="143"/>
      <c r="G251" s="164" t="s">
        <v>206</v>
      </c>
      <c r="H251" s="139" t="s">
        <v>42</v>
      </c>
      <c r="I251" s="138">
        <v>1</v>
      </c>
      <c r="J251" s="137">
        <v>16.100000000000001</v>
      </c>
      <c r="K251" s="136">
        <v>16.100000000000001</v>
      </c>
      <c r="L251" s="135" t="s">
        <v>601</v>
      </c>
      <c r="M251" s="254"/>
      <c r="N251" s="252"/>
      <c r="O251" s="253"/>
    </row>
    <row r="252" spans="3:15" ht="27.6" hidden="1">
      <c r="C252" s="142" t="s">
        <v>34</v>
      </c>
      <c r="D252" s="142"/>
      <c r="E252" s="142"/>
      <c r="F252" s="142" t="s">
        <v>424</v>
      </c>
      <c r="G252" s="166" t="s">
        <v>428</v>
      </c>
      <c r="H252" s="142" t="s">
        <v>128</v>
      </c>
      <c r="I252" s="141"/>
      <c r="J252" s="145"/>
      <c r="K252" s="145">
        <v>73.16</v>
      </c>
      <c r="L252" s="142" t="s">
        <v>429</v>
      </c>
      <c r="M252" s="163"/>
      <c r="N252" s="149"/>
    </row>
    <row r="253" spans="3:15" ht="27.6" hidden="1">
      <c r="C253" s="140" t="s">
        <v>262</v>
      </c>
      <c r="D253" s="140" t="s">
        <v>196</v>
      </c>
      <c r="E253" s="143"/>
      <c r="F253" s="143"/>
      <c r="G253" s="164" t="s">
        <v>197</v>
      </c>
      <c r="H253" s="139" t="s">
        <v>62</v>
      </c>
      <c r="I253" s="138">
        <v>0.64500000000000002</v>
      </c>
      <c r="J253" s="137">
        <v>30.36</v>
      </c>
      <c r="K253" s="136">
        <v>19.579999999999998</v>
      </c>
      <c r="L253" s="135" t="s">
        <v>287</v>
      </c>
      <c r="M253" s="254"/>
      <c r="N253" s="149"/>
    </row>
    <row r="254" spans="3:15" hidden="1">
      <c r="C254" s="140" t="s">
        <v>262</v>
      </c>
      <c r="D254" s="140">
        <v>88247</v>
      </c>
      <c r="E254" s="143"/>
      <c r="F254" s="143"/>
      <c r="G254" s="164" t="s">
        <v>71</v>
      </c>
      <c r="H254" s="139" t="s">
        <v>62</v>
      </c>
      <c r="I254" s="138">
        <v>0.64500000000000002</v>
      </c>
      <c r="J254" s="137">
        <v>21.81</v>
      </c>
      <c r="K254" s="136">
        <v>14.07</v>
      </c>
      <c r="L254" s="135" t="s">
        <v>601</v>
      </c>
      <c r="M254" s="254"/>
      <c r="N254" s="149"/>
    </row>
    <row r="255" spans="3:15" hidden="1">
      <c r="C255" s="140" t="s">
        <v>302</v>
      </c>
      <c r="D255" s="140"/>
      <c r="E255" s="143">
        <v>4181</v>
      </c>
      <c r="F255" s="143"/>
      <c r="G255" s="164" t="s">
        <v>161</v>
      </c>
      <c r="H255" s="139" t="s">
        <v>295</v>
      </c>
      <c r="I255" s="138">
        <v>1</v>
      </c>
      <c r="J255" s="137">
        <v>39.24</v>
      </c>
      <c r="K255" s="136">
        <v>39.24</v>
      </c>
      <c r="L255" s="135" t="s">
        <v>600</v>
      </c>
      <c r="M255" s="254"/>
      <c r="N255" s="252"/>
      <c r="O255" s="253"/>
    </row>
    <row r="256" spans="3:15" hidden="1">
      <c r="C256" s="140" t="s">
        <v>302</v>
      </c>
      <c r="D256" s="140"/>
      <c r="E256" s="143">
        <v>7307</v>
      </c>
      <c r="F256" s="143"/>
      <c r="G256" s="164" t="s">
        <v>156</v>
      </c>
      <c r="H256" s="139" t="s">
        <v>112</v>
      </c>
      <c r="I256" s="138">
        <v>6.0000000000000001E-3</v>
      </c>
      <c r="J256" s="137">
        <v>44.85</v>
      </c>
      <c r="K256" s="136">
        <v>0.27</v>
      </c>
      <c r="L256" s="135" t="s">
        <v>600</v>
      </c>
      <c r="M256" s="254"/>
      <c r="N256" s="252"/>
      <c r="O256" s="253"/>
    </row>
    <row r="257" spans="3:15" ht="27.6" hidden="1">
      <c r="C257" s="142" t="s">
        <v>34</v>
      </c>
      <c r="D257" s="142"/>
      <c r="E257" s="142"/>
      <c r="F257" s="142" t="s">
        <v>427</v>
      </c>
      <c r="G257" s="166" t="s">
        <v>432</v>
      </c>
      <c r="H257" s="142" t="s">
        <v>128</v>
      </c>
      <c r="I257" s="141"/>
      <c r="J257" s="145"/>
      <c r="K257" s="145">
        <v>106.42</v>
      </c>
      <c r="L257" s="142" t="s">
        <v>431</v>
      </c>
      <c r="M257" s="163"/>
      <c r="N257" s="149"/>
    </row>
    <row r="258" spans="3:15" ht="27.6" hidden="1">
      <c r="C258" s="140" t="s">
        <v>262</v>
      </c>
      <c r="D258" s="140" t="s">
        <v>196</v>
      </c>
      <c r="E258" s="143"/>
      <c r="F258" s="143"/>
      <c r="G258" s="164" t="s">
        <v>197</v>
      </c>
      <c r="H258" s="139" t="s">
        <v>62</v>
      </c>
      <c r="I258" s="138">
        <v>0.96699999999999997</v>
      </c>
      <c r="J258" s="137">
        <v>30.36</v>
      </c>
      <c r="K258" s="136">
        <v>29.36</v>
      </c>
      <c r="L258" s="135" t="s">
        <v>287</v>
      </c>
      <c r="M258" s="254"/>
      <c r="N258" s="149"/>
    </row>
    <row r="259" spans="3:15" hidden="1">
      <c r="C259" s="140" t="s">
        <v>262</v>
      </c>
      <c r="D259" s="140">
        <v>88247</v>
      </c>
      <c r="E259" s="143"/>
      <c r="F259" s="143"/>
      <c r="G259" s="164" t="s">
        <v>71</v>
      </c>
      <c r="H259" s="139" t="s">
        <v>62</v>
      </c>
      <c r="I259" s="138">
        <v>0.96699999999999997</v>
      </c>
      <c r="J259" s="137">
        <v>21.81</v>
      </c>
      <c r="K259" s="136">
        <v>21.09</v>
      </c>
      <c r="L259" s="135" t="s">
        <v>601</v>
      </c>
      <c r="M259" s="254"/>
      <c r="N259" s="149"/>
    </row>
    <row r="260" spans="3:15" hidden="1">
      <c r="C260" s="140" t="s">
        <v>302</v>
      </c>
      <c r="D260" s="140"/>
      <c r="E260" s="143">
        <v>3471</v>
      </c>
      <c r="F260" s="143"/>
      <c r="G260" s="164" t="s">
        <v>144</v>
      </c>
      <c r="H260" s="139" t="s">
        <v>295</v>
      </c>
      <c r="I260" s="138">
        <v>1</v>
      </c>
      <c r="J260" s="137">
        <v>55.7</v>
      </c>
      <c r="K260" s="136">
        <v>55.7</v>
      </c>
      <c r="L260" s="135" t="s">
        <v>600</v>
      </c>
      <c r="M260" s="254"/>
      <c r="N260" s="252"/>
      <c r="O260" s="253"/>
    </row>
    <row r="261" spans="3:15" hidden="1">
      <c r="C261" s="140" t="s">
        <v>302</v>
      </c>
      <c r="D261" s="140"/>
      <c r="E261" s="143">
        <v>7307</v>
      </c>
      <c r="F261" s="143"/>
      <c r="G261" s="164" t="s">
        <v>156</v>
      </c>
      <c r="H261" s="139" t="s">
        <v>112</v>
      </c>
      <c r="I261" s="138">
        <v>6.0000000000000001E-3</v>
      </c>
      <c r="J261" s="137">
        <v>44.85</v>
      </c>
      <c r="K261" s="136">
        <v>0.27</v>
      </c>
      <c r="L261" s="135" t="s">
        <v>600</v>
      </c>
      <c r="M261" s="254"/>
      <c r="N261" s="252"/>
      <c r="O261" s="253"/>
    </row>
    <row r="262" spans="3:15" ht="41.4" hidden="1">
      <c r="C262" s="142" t="s">
        <v>34</v>
      </c>
      <c r="D262" s="142"/>
      <c r="E262" s="142"/>
      <c r="F262" s="142" t="s">
        <v>430</v>
      </c>
      <c r="G262" s="166" t="s">
        <v>436</v>
      </c>
      <c r="H262" s="142" t="s">
        <v>42</v>
      </c>
      <c r="I262" s="141"/>
      <c r="J262" s="145"/>
      <c r="K262" s="145">
        <v>124.4</v>
      </c>
      <c r="L262" s="142" t="s">
        <v>435</v>
      </c>
      <c r="M262" s="163"/>
      <c r="N262" s="149"/>
    </row>
    <row r="263" spans="3:15" ht="27.6" hidden="1">
      <c r="C263" s="140" t="s">
        <v>262</v>
      </c>
      <c r="D263" s="140" t="s">
        <v>196</v>
      </c>
      <c r="E263" s="143"/>
      <c r="F263" s="143"/>
      <c r="G263" s="164" t="s">
        <v>197</v>
      </c>
      <c r="H263" s="139" t="s">
        <v>62</v>
      </c>
      <c r="I263" s="138">
        <v>2.8999999999999998E-3</v>
      </c>
      <c r="J263" s="137">
        <v>30.36</v>
      </c>
      <c r="K263" s="136">
        <v>0.09</v>
      </c>
      <c r="L263" s="135" t="s">
        <v>287</v>
      </c>
      <c r="M263" s="254"/>
      <c r="N263" s="149"/>
    </row>
    <row r="264" spans="3:15" ht="41.4" hidden="1">
      <c r="C264" s="140" t="s">
        <v>302</v>
      </c>
      <c r="D264" s="140"/>
      <c r="E264" s="143">
        <v>996</v>
      </c>
      <c r="F264" s="143"/>
      <c r="G264" s="164" t="s">
        <v>136</v>
      </c>
      <c r="H264" s="139" t="s">
        <v>110</v>
      </c>
      <c r="I264" s="138">
        <v>1.0401</v>
      </c>
      <c r="J264" s="137">
        <v>25.42</v>
      </c>
      <c r="K264" s="136">
        <v>26.44</v>
      </c>
      <c r="L264" s="135" t="s">
        <v>600</v>
      </c>
      <c r="M264" s="254"/>
      <c r="N264" s="149"/>
    </row>
    <row r="265" spans="3:15" ht="41.4" hidden="1">
      <c r="C265" s="140" t="s">
        <v>302</v>
      </c>
      <c r="D265" s="140"/>
      <c r="E265" s="143">
        <v>39263</v>
      </c>
      <c r="F265" s="143"/>
      <c r="G265" s="164" t="s">
        <v>139</v>
      </c>
      <c r="H265" s="139" t="s">
        <v>110</v>
      </c>
      <c r="I265" s="138">
        <v>1.0401</v>
      </c>
      <c r="J265" s="137">
        <v>94.1</v>
      </c>
      <c r="K265" s="136">
        <v>97.87</v>
      </c>
      <c r="L265" s="135" t="s">
        <v>600</v>
      </c>
      <c r="M265" s="254"/>
      <c r="N265" s="252"/>
      <c r="O265" s="253"/>
    </row>
    <row r="266" spans="3:15">
      <c r="C266" s="134"/>
      <c r="D266" s="134"/>
      <c r="E266" s="134"/>
      <c r="F266" s="134"/>
      <c r="G266" s="167"/>
      <c r="H266" s="134"/>
      <c r="I266" s="133"/>
      <c r="J266" s="132"/>
      <c r="K266" s="131"/>
      <c r="L266" s="130"/>
    </row>
    <row r="267" spans="3:15">
      <c r="C267" s="134"/>
      <c r="D267" s="134"/>
      <c r="E267" s="134"/>
      <c r="F267" s="134"/>
      <c r="G267" s="167"/>
      <c r="H267" s="134"/>
      <c r="I267" s="133"/>
      <c r="J267" s="132"/>
      <c r="K267" s="131"/>
      <c r="L267" s="130"/>
    </row>
    <row r="268" spans="3:15">
      <c r="C268" s="134"/>
      <c r="D268" s="134"/>
      <c r="E268" s="134"/>
      <c r="F268" s="134"/>
      <c r="G268" s="167"/>
      <c r="H268" s="134"/>
      <c r="I268" s="133"/>
      <c r="J268" s="132"/>
      <c r="K268" s="131"/>
      <c r="L268" s="130"/>
    </row>
    <row r="269" spans="3:15">
      <c r="C269" s="134"/>
      <c r="D269" s="134"/>
      <c r="E269" s="134"/>
      <c r="F269" s="134"/>
      <c r="G269" s="167"/>
      <c r="H269" s="134"/>
      <c r="I269" s="133"/>
      <c r="J269" s="132"/>
      <c r="K269" s="131"/>
      <c r="L269" s="130"/>
    </row>
    <row r="270" spans="3:15">
      <c r="C270" s="134"/>
      <c r="D270" s="134"/>
      <c r="E270" s="134"/>
      <c r="F270" s="134"/>
      <c r="G270" s="167"/>
      <c r="H270" s="134"/>
      <c r="I270" s="133"/>
      <c r="J270" s="132"/>
      <c r="K270" s="131"/>
      <c r="L270" s="130"/>
    </row>
    <row r="271" spans="3:15">
      <c r="C271" s="134"/>
      <c r="D271" s="134"/>
      <c r="E271" s="134"/>
      <c r="F271" s="134"/>
      <c r="G271" s="167"/>
      <c r="H271" s="134"/>
      <c r="I271" s="133"/>
      <c r="J271" s="132"/>
      <c r="K271" s="131"/>
      <c r="L271" s="130"/>
    </row>
    <row r="272" spans="3:15">
      <c r="C272" s="134"/>
      <c r="D272" s="134"/>
      <c r="E272" s="134"/>
      <c r="F272" s="134"/>
      <c r="G272" s="167"/>
      <c r="H272" s="134"/>
      <c r="I272" s="133"/>
      <c r="J272" s="132"/>
      <c r="K272" s="131"/>
      <c r="L272" s="130"/>
    </row>
    <row r="273" spans="3:12">
      <c r="C273" s="134"/>
      <c r="D273" s="134"/>
      <c r="E273" s="134"/>
      <c r="F273" s="134"/>
      <c r="G273" s="167"/>
      <c r="H273" s="134"/>
      <c r="I273" s="133"/>
      <c r="J273" s="132"/>
      <c r="K273" s="131"/>
      <c r="L273" s="130"/>
    </row>
    <row r="274" spans="3:12">
      <c r="C274" s="134"/>
      <c r="D274" s="134"/>
      <c r="E274" s="134"/>
      <c r="F274" s="134"/>
      <c r="G274" s="167"/>
      <c r="H274" s="134"/>
      <c r="I274" s="133"/>
      <c r="J274" s="132"/>
      <c r="K274" s="131"/>
      <c r="L274" s="130"/>
    </row>
    <row r="275" spans="3:12">
      <c r="C275" s="134"/>
      <c r="D275" s="134"/>
      <c r="E275" s="134"/>
      <c r="F275" s="134"/>
      <c r="G275" s="167"/>
      <c r="H275" s="134"/>
      <c r="I275" s="133"/>
      <c r="J275" s="132"/>
      <c r="K275" s="131"/>
      <c r="L275" s="130"/>
    </row>
    <row r="276" spans="3:12">
      <c r="C276" s="134"/>
      <c r="D276" s="134"/>
      <c r="E276" s="134"/>
      <c r="F276" s="134"/>
      <c r="G276" s="167"/>
      <c r="H276" s="134"/>
      <c r="I276" s="133"/>
      <c r="J276" s="132"/>
      <c r="K276" s="131"/>
      <c r="L276" s="130"/>
    </row>
    <row r="277" spans="3:12">
      <c r="C277" s="134"/>
      <c r="D277" s="134"/>
      <c r="E277" s="134"/>
      <c r="F277" s="134"/>
      <c r="G277" s="167"/>
      <c r="H277" s="134"/>
      <c r="I277" s="133"/>
      <c r="J277" s="132"/>
      <c r="K277" s="131"/>
      <c r="L277" s="130"/>
    </row>
    <row r="278" spans="3:12">
      <c r="C278" s="134"/>
      <c r="D278" s="134"/>
      <c r="E278" s="134"/>
      <c r="F278" s="134"/>
      <c r="G278" s="167"/>
      <c r="H278" s="134"/>
      <c r="I278" s="133"/>
      <c r="J278" s="132"/>
      <c r="K278" s="131"/>
      <c r="L278" s="130"/>
    </row>
    <row r="279" spans="3:12">
      <c r="C279" s="134"/>
      <c r="D279" s="134"/>
      <c r="E279" s="134"/>
      <c r="F279" s="134"/>
      <c r="G279" s="167"/>
      <c r="H279" s="134"/>
      <c r="I279" s="133"/>
      <c r="J279" s="132"/>
      <c r="K279" s="131"/>
      <c r="L279" s="130"/>
    </row>
    <row r="280" spans="3:12">
      <c r="C280" s="134"/>
      <c r="D280" s="134"/>
      <c r="E280" s="134"/>
      <c r="F280" s="134"/>
      <c r="G280" s="167"/>
      <c r="H280" s="134"/>
      <c r="I280" s="133"/>
      <c r="J280" s="132"/>
      <c r="K280" s="131"/>
      <c r="L280" s="130"/>
    </row>
    <row r="281" spans="3:12">
      <c r="C281" s="134"/>
      <c r="D281" s="134"/>
      <c r="E281" s="134"/>
      <c r="F281" s="134"/>
      <c r="G281" s="167"/>
      <c r="H281" s="134"/>
      <c r="I281" s="133"/>
      <c r="J281" s="132"/>
      <c r="K281" s="131"/>
      <c r="L281" s="130"/>
    </row>
    <row r="282" spans="3:12">
      <c r="C282" s="134"/>
      <c r="D282" s="134"/>
      <c r="E282" s="134"/>
      <c r="F282" s="134"/>
      <c r="G282" s="167"/>
      <c r="H282" s="134"/>
      <c r="I282" s="133"/>
      <c r="J282" s="132"/>
      <c r="K282" s="131"/>
      <c r="L282" s="130"/>
    </row>
    <row r="283" spans="3:12">
      <c r="C283" s="134"/>
      <c r="D283" s="134"/>
      <c r="E283" s="134"/>
      <c r="F283" s="134"/>
      <c r="G283" s="167"/>
      <c r="H283" s="134"/>
      <c r="I283" s="133"/>
      <c r="J283" s="132"/>
      <c r="K283" s="131"/>
      <c r="L283" s="130"/>
    </row>
    <row r="284" spans="3:12">
      <c r="C284" s="134"/>
      <c r="D284" s="134"/>
      <c r="E284" s="134"/>
      <c r="F284" s="134"/>
      <c r="G284" s="167"/>
      <c r="H284" s="134"/>
      <c r="I284" s="133"/>
      <c r="J284" s="132"/>
      <c r="K284" s="131"/>
      <c r="L284" s="130"/>
    </row>
    <row r="285" spans="3:12">
      <c r="C285" s="134"/>
      <c r="D285" s="134"/>
      <c r="E285" s="134"/>
      <c r="F285" s="134"/>
      <c r="G285" s="167"/>
      <c r="H285" s="134"/>
      <c r="I285" s="133"/>
      <c r="J285" s="132"/>
      <c r="K285" s="131"/>
      <c r="L285" s="130"/>
    </row>
    <row r="286" spans="3:12">
      <c r="C286" s="134"/>
      <c r="D286" s="134"/>
      <c r="E286" s="134"/>
      <c r="F286" s="134"/>
      <c r="G286" s="167"/>
      <c r="H286" s="134"/>
      <c r="I286" s="133"/>
      <c r="J286" s="132"/>
      <c r="K286" s="131"/>
      <c r="L286" s="130"/>
    </row>
    <row r="287" spans="3:12">
      <c r="C287" s="134"/>
      <c r="D287" s="134"/>
      <c r="E287" s="134"/>
      <c r="F287" s="134"/>
      <c r="G287" s="167"/>
      <c r="H287" s="134"/>
      <c r="I287" s="133"/>
      <c r="J287" s="132"/>
      <c r="K287" s="131"/>
      <c r="L287" s="130"/>
    </row>
    <row r="288" spans="3:12">
      <c r="C288" s="134"/>
      <c r="D288" s="134"/>
      <c r="E288" s="134"/>
      <c r="F288" s="134"/>
      <c r="G288" s="167"/>
      <c r="H288" s="134"/>
      <c r="I288" s="133"/>
      <c r="J288" s="132"/>
      <c r="K288" s="131"/>
      <c r="L288" s="130"/>
    </row>
    <row r="289" spans="3:12">
      <c r="C289" s="134"/>
      <c r="D289" s="134"/>
      <c r="E289" s="134"/>
      <c r="F289" s="134"/>
      <c r="G289" s="167"/>
      <c r="H289" s="134"/>
      <c r="I289" s="133"/>
      <c r="J289" s="132"/>
      <c r="K289" s="131"/>
      <c r="L289" s="130"/>
    </row>
    <row r="290" spans="3:12">
      <c r="C290" s="134"/>
      <c r="D290" s="134"/>
      <c r="E290" s="134"/>
      <c r="F290" s="134"/>
      <c r="G290" s="167"/>
      <c r="H290" s="134"/>
      <c r="I290" s="133"/>
      <c r="J290" s="132"/>
      <c r="K290" s="131"/>
      <c r="L290" s="130"/>
    </row>
    <row r="291" spans="3:12">
      <c r="C291" s="134"/>
      <c r="D291" s="134"/>
      <c r="E291" s="134"/>
      <c r="F291" s="134"/>
      <c r="G291" s="167"/>
      <c r="H291" s="134"/>
      <c r="I291" s="133"/>
      <c r="J291" s="132"/>
      <c r="K291" s="131"/>
      <c r="L291" s="130"/>
    </row>
    <row r="292" spans="3:12">
      <c r="C292" s="134"/>
      <c r="D292" s="134"/>
      <c r="E292" s="134"/>
      <c r="F292" s="134"/>
      <c r="G292" s="167"/>
      <c r="H292" s="134"/>
      <c r="I292" s="133"/>
      <c r="J292" s="132"/>
      <c r="K292" s="131"/>
      <c r="L292" s="130"/>
    </row>
    <row r="293" spans="3:12">
      <c r="C293" s="134"/>
      <c r="D293" s="134"/>
      <c r="E293" s="134"/>
      <c r="F293" s="134"/>
      <c r="G293" s="167"/>
      <c r="H293" s="134"/>
      <c r="I293" s="133"/>
      <c r="J293" s="132"/>
      <c r="K293" s="131"/>
      <c r="L293" s="130"/>
    </row>
    <row r="294" spans="3:12">
      <c r="C294" s="134"/>
      <c r="D294" s="134"/>
      <c r="E294" s="134"/>
      <c r="F294" s="134"/>
      <c r="G294" s="167"/>
      <c r="H294" s="134"/>
      <c r="I294" s="133"/>
      <c r="J294" s="132"/>
      <c r="K294" s="131"/>
      <c r="L294" s="130"/>
    </row>
    <row r="295" spans="3:12">
      <c r="C295" s="134"/>
      <c r="D295" s="134"/>
      <c r="E295" s="134"/>
      <c r="F295" s="134"/>
      <c r="G295" s="167"/>
      <c r="H295" s="134"/>
      <c r="I295" s="133"/>
      <c r="J295" s="132"/>
      <c r="K295" s="131"/>
      <c r="L295" s="130"/>
    </row>
    <row r="296" spans="3:12">
      <c r="C296" s="134"/>
      <c r="D296" s="134"/>
      <c r="E296" s="134"/>
      <c r="F296" s="134"/>
      <c r="G296" s="167"/>
      <c r="H296" s="134"/>
      <c r="I296" s="133"/>
      <c r="J296" s="132"/>
      <c r="K296" s="131"/>
      <c r="L296" s="130"/>
    </row>
    <row r="297" spans="3:12">
      <c r="C297" s="134"/>
      <c r="D297" s="134"/>
      <c r="E297" s="134"/>
      <c r="F297" s="134"/>
      <c r="G297" s="167"/>
      <c r="H297" s="134"/>
      <c r="I297" s="133"/>
      <c r="J297" s="132"/>
      <c r="K297" s="131"/>
      <c r="L297" s="130"/>
    </row>
    <row r="298" spans="3:12">
      <c r="C298" s="134"/>
      <c r="D298" s="134"/>
      <c r="E298" s="134"/>
      <c r="F298" s="134"/>
      <c r="G298" s="167"/>
      <c r="H298" s="134"/>
      <c r="I298" s="133"/>
      <c r="J298" s="132"/>
      <c r="K298" s="131"/>
      <c r="L298" s="130"/>
    </row>
    <row r="299" spans="3:12">
      <c r="C299" s="134"/>
      <c r="D299" s="134"/>
      <c r="E299" s="134"/>
      <c r="F299" s="134"/>
      <c r="G299" s="167"/>
      <c r="H299" s="134"/>
      <c r="I299" s="133"/>
      <c r="J299" s="132"/>
      <c r="K299" s="131"/>
      <c r="L299" s="130"/>
    </row>
    <row r="300" spans="3:12">
      <c r="C300" s="134"/>
      <c r="D300" s="134"/>
      <c r="E300" s="134"/>
      <c r="F300" s="134"/>
      <c r="G300" s="167"/>
      <c r="H300" s="134"/>
      <c r="I300" s="133"/>
      <c r="J300" s="132"/>
      <c r="K300" s="131"/>
      <c r="L300" s="130"/>
    </row>
    <row r="301" spans="3:12">
      <c r="C301" s="134"/>
      <c r="D301" s="134"/>
      <c r="E301" s="134"/>
      <c r="F301" s="134"/>
      <c r="G301" s="167"/>
      <c r="H301" s="134"/>
      <c r="I301" s="133"/>
      <c r="J301" s="132"/>
      <c r="K301" s="131"/>
      <c r="L301" s="130"/>
    </row>
    <row r="302" spans="3:12">
      <c r="C302" s="134"/>
      <c r="D302" s="134"/>
      <c r="E302" s="134"/>
      <c r="F302" s="134"/>
      <c r="G302" s="167"/>
      <c r="H302" s="134"/>
      <c r="I302" s="133"/>
      <c r="J302" s="132"/>
      <c r="K302" s="131"/>
      <c r="L302" s="130"/>
    </row>
    <row r="303" spans="3:12">
      <c r="C303" s="134"/>
      <c r="D303" s="134"/>
      <c r="E303" s="134"/>
      <c r="F303" s="134"/>
      <c r="G303" s="167"/>
      <c r="H303" s="134"/>
      <c r="I303" s="133"/>
      <c r="J303" s="132"/>
      <c r="K303" s="131"/>
      <c r="L303" s="130"/>
    </row>
    <row r="304" spans="3:12">
      <c r="C304" s="134"/>
      <c r="D304" s="134"/>
      <c r="E304" s="134"/>
      <c r="F304" s="134"/>
      <c r="G304" s="167"/>
      <c r="H304" s="134"/>
      <c r="I304" s="133"/>
      <c r="J304" s="132"/>
      <c r="K304" s="131"/>
      <c r="L304" s="130"/>
    </row>
    <row r="305" spans="3:12">
      <c r="C305" s="134"/>
      <c r="D305" s="134"/>
      <c r="E305" s="134"/>
      <c r="F305" s="134"/>
      <c r="G305" s="167"/>
      <c r="H305" s="134"/>
      <c r="I305" s="133"/>
      <c r="J305" s="132"/>
      <c r="K305" s="131"/>
      <c r="L305" s="130"/>
    </row>
    <row r="306" spans="3:12">
      <c r="C306" s="134"/>
      <c r="D306" s="134"/>
      <c r="E306" s="134"/>
      <c r="F306" s="134"/>
      <c r="G306" s="167"/>
      <c r="H306" s="134"/>
      <c r="I306" s="133"/>
      <c r="J306" s="132"/>
      <c r="K306" s="131"/>
      <c r="L306" s="130"/>
    </row>
    <row r="307" spans="3:12">
      <c r="C307" s="134"/>
      <c r="D307" s="134"/>
      <c r="E307" s="134"/>
      <c r="F307" s="134"/>
      <c r="G307" s="167"/>
      <c r="H307" s="134"/>
      <c r="I307" s="133"/>
      <c r="J307" s="132"/>
      <c r="K307" s="131"/>
      <c r="L307" s="130"/>
    </row>
    <row r="308" spans="3:12">
      <c r="C308" s="134"/>
      <c r="D308" s="134"/>
      <c r="E308" s="134"/>
      <c r="F308" s="134"/>
      <c r="G308" s="167"/>
      <c r="H308" s="134"/>
      <c r="I308" s="133"/>
      <c r="J308" s="132"/>
      <c r="K308" s="131"/>
      <c r="L308" s="130"/>
    </row>
    <row r="309" spans="3:12">
      <c r="C309" s="134"/>
      <c r="D309" s="134"/>
      <c r="E309" s="134"/>
      <c r="F309" s="134"/>
      <c r="G309" s="167"/>
      <c r="H309" s="134"/>
      <c r="I309" s="133"/>
      <c r="J309" s="132"/>
      <c r="K309" s="131"/>
      <c r="L309" s="130"/>
    </row>
    <row r="310" spans="3:12">
      <c r="C310" s="134"/>
      <c r="D310" s="134"/>
      <c r="E310" s="134"/>
      <c r="F310" s="134"/>
      <c r="G310" s="167"/>
      <c r="H310" s="134"/>
      <c r="I310" s="133"/>
      <c r="J310" s="132"/>
      <c r="K310" s="131"/>
      <c r="L310" s="130"/>
    </row>
    <row r="311" spans="3:12">
      <c r="C311" s="134"/>
      <c r="D311" s="134"/>
      <c r="E311" s="134"/>
      <c r="F311" s="134"/>
      <c r="G311" s="167"/>
      <c r="H311" s="134"/>
      <c r="I311" s="133"/>
      <c r="J311" s="132"/>
      <c r="K311" s="131"/>
      <c r="L311" s="130"/>
    </row>
    <row r="312" spans="3:12">
      <c r="C312" s="134"/>
      <c r="D312" s="134"/>
      <c r="E312" s="134"/>
      <c r="F312" s="134"/>
      <c r="G312" s="167"/>
      <c r="H312" s="134"/>
      <c r="I312" s="133"/>
      <c r="J312" s="132"/>
      <c r="K312" s="131"/>
      <c r="L312" s="130"/>
    </row>
    <row r="313" spans="3:12">
      <c r="C313" s="134"/>
      <c r="D313" s="134"/>
      <c r="E313" s="134"/>
      <c r="F313" s="134"/>
      <c r="G313" s="167"/>
      <c r="H313" s="134"/>
      <c r="I313" s="133"/>
      <c r="J313" s="132"/>
      <c r="K313" s="131"/>
      <c r="L313" s="130"/>
    </row>
    <row r="314" spans="3:12">
      <c r="C314" s="134"/>
      <c r="D314" s="134"/>
      <c r="E314" s="134"/>
      <c r="F314" s="134"/>
      <c r="G314" s="167"/>
      <c r="H314" s="134"/>
      <c r="I314" s="133"/>
      <c r="J314" s="132"/>
      <c r="K314" s="131"/>
      <c r="L314" s="130"/>
    </row>
    <row r="315" spans="3:12">
      <c r="C315" s="134"/>
      <c r="D315" s="134"/>
      <c r="E315" s="134"/>
      <c r="F315" s="134"/>
      <c r="G315" s="167"/>
      <c r="H315" s="134"/>
      <c r="I315" s="133"/>
      <c r="J315" s="132"/>
      <c r="K315" s="131"/>
      <c r="L315" s="130"/>
    </row>
    <row r="316" spans="3:12">
      <c r="C316" s="134"/>
      <c r="D316" s="134"/>
      <c r="E316" s="134"/>
      <c r="F316" s="134"/>
      <c r="G316" s="167"/>
      <c r="H316" s="134"/>
      <c r="I316" s="133"/>
      <c r="J316" s="132"/>
      <c r="K316" s="131"/>
      <c r="L316" s="130"/>
    </row>
    <row r="317" spans="3:12">
      <c r="C317" s="134"/>
      <c r="D317" s="134"/>
      <c r="E317" s="134"/>
      <c r="F317" s="134"/>
      <c r="G317" s="167"/>
      <c r="H317" s="134"/>
      <c r="I317" s="133"/>
      <c r="J317" s="132"/>
      <c r="K317" s="131"/>
      <c r="L317" s="130"/>
    </row>
    <row r="318" spans="3:12">
      <c r="C318" s="134"/>
      <c r="D318" s="134"/>
      <c r="E318" s="134"/>
      <c r="F318" s="134"/>
      <c r="G318" s="167"/>
      <c r="H318" s="134"/>
      <c r="I318" s="133"/>
      <c r="J318" s="132"/>
      <c r="K318" s="131"/>
      <c r="L318" s="130"/>
    </row>
    <row r="319" spans="3:12">
      <c r="C319" s="134"/>
      <c r="D319" s="134"/>
      <c r="E319" s="134"/>
      <c r="F319" s="134"/>
      <c r="G319" s="167"/>
      <c r="H319" s="134"/>
      <c r="I319" s="133"/>
      <c r="J319" s="132"/>
      <c r="K319" s="131"/>
      <c r="L319" s="130"/>
    </row>
    <row r="320" spans="3:12">
      <c r="C320" s="134"/>
      <c r="D320" s="134"/>
      <c r="E320" s="134"/>
      <c r="F320" s="134"/>
      <c r="G320" s="167"/>
      <c r="H320" s="134"/>
      <c r="I320" s="133"/>
      <c r="J320" s="132"/>
      <c r="K320" s="131"/>
      <c r="L320" s="130"/>
    </row>
    <row r="321" spans="3:12">
      <c r="C321" s="134"/>
      <c r="D321" s="134"/>
      <c r="E321" s="134"/>
      <c r="F321" s="134"/>
      <c r="G321" s="167"/>
      <c r="H321" s="134"/>
      <c r="I321" s="133"/>
      <c r="J321" s="132"/>
      <c r="K321" s="131"/>
      <c r="L321" s="130"/>
    </row>
    <row r="322" spans="3:12">
      <c r="C322" s="134"/>
      <c r="D322" s="134"/>
      <c r="E322" s="134"/>
      <c r="F322" s="134"/>
      <c r="G322" s="167"/>
      <c r="H322" s="134"/>
      <c r="I322" s="133"/>
      <c r="J322" s="132"/>
      <c r="K322" s="131"/>
      <c r="L322" s="130"/>
    </row>
    <row r="323" spans="3:12">
      <c r="C323" s="134"/>
      <c r="D323" s="134"/>
      <c r="E323" s="134"/>
      <c r="F323" s="134"/>
      <c r="G323" s="167"/>
      <c r="H323" s="134"/>
      <c r="I323" s="133"/>
      <c r="J323" s="132"/>
      <c r="K323" s="131"/>
      <c r="L323" s="130"/>
    </row>
    <row r="324" spans="3:12">
      <c r="C324" s="134"/>
      <c r="D324" s="134"/>
      <c r="E324" s="134"/>
      <c r="F324" s="134"/>
      <c r="G324" s="167"/>
      <c r="H324" s="134"/>
      <c r="I324" s="133"/>
      <c r="J324" s="132"/>
      <c r="K324" s="131"/>
      <c r="L324" s="130"/>
    </row>
    <row r="325" spans="3:12">
      <c r="C325" s="134"/>
      <c r="D325" s="134"/>
      <c r="E325" s="134"/>
      <c r="F325" s="134"/>
      <c r="G325" s="167"/>
      <c r="H325" s="134"/>
      <c r="I325" s="133"/>
      <c r="J325" s="132"/>
      <c r="K325" s="131"/>
      <c r="L325" s="130"/>
    </row>
    <row r="326" spans="3:12">
      <c r="C326" s="134"/>
      <c r="D326" s="134"/>
      <c r="E326" s="134"/>
      <c r="F326" s="134"/>
      <c r="G326" s="167"/>
      <c r="H326" s="134"/>
      <c r="I326" s="133"/>
      <c r="J326" s="132"/>
      <c r="K326" s="131"/>
      <c r="L326" s="130"/>
    </row>
    <row r="327" spans="3:12">
      <c r="C327" s="134"/>
      <c r="D327" s="134"/>
      <c r="E327" s="134"/>
      <c r="F327" s="134"/>
      <c r="G327" s="167"/>
      <c r="H327" s="134"/>
      <c r="I327" s="133"/>
      <c r="J327" s="132"/>
      <c r="K327" s="131"/>
      <c r="L327" s="130"/>
    </row>
    <row r="328" spans="3:12">
      <c r="C328" s="134"/>
      <c r="D328" s="134"/>
      <c r="E328" s="134"/>
      <c r="F328" s="134"/>
      <c r="G328" s="167"/>
      <c r="H328" s="134"/>
      <c r="I328" s="133"/>
      <c r="J328" s="132"/>
      <c r="K328" s="131"/>
      <c r="L328" s="130"/>
    </row>
    <row r="329" spans="3:12">
      <c r="C329" s="134"/>
      <c r="D329" s="134"/>
      <c r="E329" s="134"/>
      <c r="F329" s="134"/>
      <c r="G329" s="167"/>
      <c r="H329" s="134"/>
      <c r="I329" s="133"/>
      <c r="J329" s="132"/>
      <c r="K329" s="131"/>
      <c r="L329" s="130"/>
    </row>
    <row r="330" spans="3:12">
      <c r="C330" s="134"/>
      <c r="D330" s="134"/>
      <c r="E330" s="134"/>
      <c r="F330" s="134"/>
      <c r="G330" s="167"/>
      <c r="H330" s="134"/>
      <c r="I330" s="133"/>
      <c r="J330" s="132"/>
      <c r="K330" s="131"/>
      <c r="L330" s="130"/>
    </row>
    <row r="331" spans="3:12">
      <c r="C331" s="134"/>
      <c r="D331" s="134"/>
      <c r="E331" s="134"/>
      <c r="F331" s="134"/>
      <c r="G331" s="167"/>
      <c r="H331" s="134"/>
      <c r="I331" s="133"/>
      <c r="J331" s="132"/>
      <c r="K331" s="131"/>
      <c r="L331" s="130"/>
    </row>
    <row r="332" spans="3:12">
      <c r="C332" s="134"/>
      <c r="D332" s="134"/>
      <c r="E332" s="134"/>
      <c r="F332" s="134"/>
      <c r="G332" s="167"/>
      <c r="H332" s="134"/>
      <c r="I332" s="133"/>
      <c r="J332" s="132"/>
      <c r="K332" s="131"/>
      <c r="L332" s="130"/>
    </row>
    <row r="333" spans="3:12">
      <c r="C333" s="134"/>
      <c r="D333" s="134"/>
      <c r="E333" s="134"/>
      <c r="F333" s="134"/>
      <c r="G333" s="167"/>
      <c r="H333" s="134"/>
      <c r="I333" s="133"/>
      <c r="J333" s="132"/>
      <c r="K333" s="131"/>
      <c r="L333" s="130"/>
    </row>
    <row r="334" spans="3:12">
      <c r="C334" s="134"/>
      <c r="D334" s="134"/>
      <c r="E334" s="134"/>
      <c r="F334" s="134"/>
      <c r="G334" s="167"/>
      <c r="H334" s="134"/>
      <c r="I334" s="133"/>
      <c r="J334" s="132"/>
      <c r="K334" s="131"/>
      <c r="L334" s="130"/>
    </row>
    <row r="335" spans="3:12">
      <c r="C335" s="134"/>
      <c r="D335" s="134"/>
      <c r="E335" s="134"/>
      <c r="F335" s="134"/>
      <c r="G335" s="167"/>
      <c r="H335" s="134"/>
      <c r="I335" s="133"/>
      <c r="J335" s="132"/>
      <c r="K335" s="131"/>
      <c r="L335" s="130"/>
    </row>
    <row r="336" spans="3:12">
      <c r="C336" s="134"/>
      <c r="D336" s="134"/>
      <c r="E336" s="134"/>
      <c r="F336" s="134"/>
      <c r="G336" s="167"/>
      <c r="H336" s="134"/>
      <c r="I336" s="133"/>
      <c r="J336" s="132"/>
      <c r="K336" s="131"/>
      <c r="L336" s="130"/>
    </row>
    <row r="337" spans="3:12">
      <c r="C337" s="134"/>
      <c r="D337" s="134"/>
      <c r="E337" s="134"/>
      <c r="F337" s="134"/>
      <c r="G337" s="167"/>
      <c r="H337" s="134"/>
      <c r="I337" s="133"/>
      <c r="J337" s="132"/>
      <c r="K337" s="131"/>
      <c r="L337" s="130"/>
    </row>
    <row r="338" spans="3:12">
      <c r="C338" s="134"/>
      <c r="D338" s="134"/>
      <c r="E338" s="134"/>
      <c r="F338" s="134"/>
      <c r="G338" s="167"/>
      <c r="H338" s="134"/>
      <c r="I338" s="133"/>
      <c r="J338" s="132"/>
      <c r="K338" s="131"/>
      <c r="L338" s="130"/>
    </row>
    <row r="339" spans="3:12">
      <c r="C339" s="134"/>
      <c r="D339" s="134"/>
      <c r="E339" s="134"/>
      <c r="F339" s="134"/>
      <c r="G339" s="167"/>
      <c r="H339" s="134"/>
      <c r="I339" s="133"/>
      <c r="J339" s="132"/>
      <c r="K339" s="131"/>
      <c r="L339" s="130"/>
    </row>
    <row r="340" spans="3:12">
      <c r="C340" s="134"/>
      <c r="D340" s="134"/>
      <c r="E340" s="134"/>
      <c r="F340" s="134"/>
      <c r="G340" s="167"/>
      <c r="H340" s="134"/>
      <c r="I340" s="133"/>
      <c r="J340" s="132"/>
      <c r="K340" s="131"/>
      <c r="L340" s="130"/>
    </row>
    <row r="341" spans="3:12">
      <c r="C341" s="134"/>
      <c r="D341" s="134"/>
      <c r="E341" s="134"/>
      <c r="F341" s="134"/>
      <c r="G341" s="167"/>
      <c r="H341" s="134"/>
      <c r="I341" s="133"/>
      <c r="J341" s="132"/>
      <c r="K341" s="131"/>
      <c r="L341" s="130"/>
    </row>
    <row r="342" spans="3:12">
      <c r="C342" s="134"/>
      <c r="D342" s="134"/>
      <c r="E342" s="134"/>
      <c r="F342" s="134"/>
      <c r="G342" s="167"/>
      <c r="H342" s="134"/>
      <c r="I342" s="133"/>
      <c r="J342" s="132"/>
      <c r="K342" s="131"/>
      <c r="L342" s="130"/>
    </row>
    <row r="343" spans="3:12">
      <c r="C343" s="134"/>
      <c r="D343" s="134"/>
      <c r="E343" s="134"/>
      <c r="F343" s="134"/>
      <c r="G343" s="167"/>
      <c r="H343" s="134"/>
      <c r="I343" s="133"/>
      <c r="J343" s="132"/>
      <c r="K343" s="131"/>
      <c r="L343" s="130"/>
    </row>
    <row r="344" spans="3:12">
      <c r="C344" s="134"/>
      <c r="D344" s="134"/>
      <c r="E344" s="134"/>
      <c r="F344" s="134"/>
      <c r="G344" s="167"/>
      <c r="H344" s="134"/>
      <c r="I344" s="133"/>
      <c r="J344" s="132"/>
      <c r="K344" s="131"/>
      <c r="L344" s="130"/>
    </row>
    <row r="345" spans="3:12">
      <c r="C345" s="134"/>
      <c r="D345" s="134"/>
      <c r="E345" s="134"/>
      <c r="F345" s="134"/>
      <c r="G345" s="167"/>
      <c r="H345" s="134"/>
      <c r="I345" s="133"/>
      <c r="J345" s="132"/>
      <c r="K345" s="131"/>
      <c r="L345" s="130"/>
    </row>
    <row r="346" spans="3:12">
      <c r="C346" s="134"/>
      <c r="D346" s="134"/>
      <c r="E346" s="134"/>
      <c r="F346" s="134"/>
      <c r="G346" s="167"/>
      <c r="H346" s="134"/>
      <c r="I346" s="133"/>
      <c r="J346" s="132"/>
      <c r="K346" s="131"/>
      <c r="L346" s="130"/>
    </row>
    <row r="347" spans="3:12">
      <c r="C347" s="134"/>
      <c r="D347" s="134"/>
      <c r="E347" s="134"/>
      <c r="F347" s="134"/>
      <c r="G347" s="167"/>
      <c r="H347" s="134"/>
      <c r="I347" s="133"/>
      <c r="J347" s="132"/>
      <c r="K347" s="131"/>
      <c r="L347" s="130"/>
    </row>
    <row r="348" spans="3:12">
      <c r="C348" s="134"/>
      <c r="D348" s="134"/>
      <c r="E348" s="134"/>
      <c r="F348" s="134"/>
      <c r="G348" s="167"/>
      <c r="H348" s="134"/>
      <c r="I348" s="133"/>
      <c r="J348" s="132"/>
      <c r="K348" s="131"/>
      <c r="L348" s="130"/>
    </row>
    <row r="349" spans="3:12">
      <c r="C349" s="134"/>
      <c r="D349" s="134"/>
      <c r="E349" s="134"/>
      <c r="F349" s="134"/>
      <c r="G349" s="167"/>
      <c r="H349" s="134"/>
      <c r="I349" s="133"/>
      <c r="J349" s="132"/>
      <c r="K349" s="131"/>
      <c r="L349" s="130"/>
    </row>
    <row r="350" spans="3:12">
      <c r="C350" s="134"/>
      <c r="D350" s="134"/>
      <c r="E350" s="134"/>
      <c r="F350" s="134"/>
      <c r="G350" s="167"/>
      <c r="H350" s="134"/>
      <c r="I350" s="133"/>
      <c r="J350" s="132"/>
      <c r="K350" s="131"/>
      <c r="L350" s="130"/>
    </row>
    <row r="351" spans="3:12">
      <c r="C351" s="134"/>
      <c r="D351" s="134"/>
      <c r="E351" s="134"/>
      <c r="F351" s="134"/>
      <c r="G351" s="167"/>
      <c r="H351" s="134"/>
      <c r="I351" s="133"/>
      <c r="J351" s="132"/>
      <c r="K351" s="131"/>
      <c r="L351" s="130"/>
    </row>
    <row r="352" spans="3:12">
      <c r="C352" s="134"/>
      <c r="D352" s="134"/>
      <c r="E352" s="134"/>
      <c r="F352" s="134"/>
      <c r="G352" s="167"/>
      <c r="H352" s="134"/>
      <c r="I352" s="133"/>
      <c r="J352" s="132"/>
      <c r="K352" s="131"/>
      <c r="L352" s="130"/>
    </row>
    <row r="353" spans="3:12">
      <c r="C353" s="134"/>
      <c r="D353" s="134"/>
      <c r="E353" s="134"/>
      <c r="F353" s="134"/>
      <c r="G353" s="167"/>
      <c r="H353" s="134"/>
      <c r="I353" s="133"/>
      <c r="J353" s="132"/>
      <c r="K353" s="131"/>
      <c r="L353" s="130"/>
    </row>
    <row r="354" spans="3:12">
      <c r="C354" s="134"/>
      <c r="D354" s="134"/>
      <c r="E354" s="134"/>
      <c r="F354" s="134"/>
      <c r="G354" s="167"/>
      <c r="H354" s="134"/>
      <c r="I354" s="133"/>
      <c r="J354" s="132"/>
      <c r="K354" s="131"/>
      <c r="L354" s="130"/>
    </row>
    <row r="355" spans="3:12">
      <c r="C355" s="134"/>
      <c r="D355" s="134"/>
      <c r="E355" s="134"/>
      <c r="F355" s="134"/>
      <c r="G355" s="167"/>
      <c r="H355" s="134"/>
      <c r="I355" s="133"/>
      <c r="J355" s="132"/>
      <c r="K355" s="131"/>
      <c r="L355" s="130"/>
    </row>
    <row r="356" spans="3:12">
      <c r="C356" s="134"/>
      <c r="D356" s="134"/>
      <c r="E356" s="134"/>
      <c r="F356" s="134"/>
      <c r="G356" s="167"/>
      <c r="H356" s="134"/>
      <c r="I356" s="133"/>
      <c r="J356" s="132"/>
      <c r="K356" s="131"/>
      <c r="L356" s="130"/>
    </row>
    <row r="357" spans="3:12">
      <c r="C357" s="134"/>
      <c r="D357" s="134"/>
      <c r="E357" s="134"/>
      <c r="F357" s="134"/>
      <c r="G357" s="167"/>
      <c r="H357" s="134"/>
      <c r="I357" s="133"/>
      <c r="J357" s="132"/>
      <c r="K357" s="131"/>
      <c r="L357" s="130"/>
    </row>
    <row r="358" spans="3:12">
      <c r="C358" s="134"/>
      <c r="D358" s="134"/>
      <c r="E358" s="134"/>
      <c r="F358" s="134"/>
      <c r="G358" s="167"/>
      <c r="H358" s="134"/>
      <c r="I358" s="133"/>
      <c r="J358" s="132"/>
      <c r="K358" s="131"/>
      <c r="L358" s="130"/>
    </row>
    <row r="359" spans="3:12">
      <c r="C359" s="134"/>
      <c r="D359" s="134"/>
      <c r="E359" s="134"/>
      <c r="F359" s="134"/>
      <c r="G359" s="167"/>
      <c r="H359" s="134"/>
      <c r="I359" s="133"/>
      <c r="J359" s="132"/>
      <c r="K359" s="131"/>
      <c r="L359" s="130"/>
    </row>
    <row r="360" spans="3:12">
      <c r="C360" s="134"/>
      <c r="D360" s="134"/>
      <c r="E360" s="134"/>
      <c r="F360" s="134"/>
      <c r="G360" s="167"/>
      <c r="H360" s="134"/>
      <c r="I360" s="133"/>
      <c r="J360" s="132"/>
      <c r="K360" s="131"/>
      <c r="L360" s="130"/>
    </row>
    <row r="361" spans="3:12">
      <c r="C361" s="134"/>
      <c r="D361" s="134"/>
      <c r="E361" s="134"/>
      <c r="F361" s="134"/>
      <c r="G361" s="167"/>
      <c r="H361" s="134"/>
      <c r="I361" s="133"/>
      <c r="J361" s="132"/>
      <c r="K361" s="131"/>
      <c r="L361" s="130"/>
    </row>
    <row r="362" spans="3:12">
      <c r="C362" s="134"/>
      <c r="D362" s="134"/>
      <c r="E362" s="134"/>
      <c r="F362" s="134"/>
      <c r="G362" s="167"/>
      <c r="H362" s="134"/>
      <c r="I362" s="133"/>
      <c r="J362" s="132"/>
      <c r="K362" s="131"/>
      <c r="L362" s="130"/>
    </row>
    <row r="363" spans="3:12">
      <c r="C363" s="134"/>
      <c r="D363" s="134"/>
      <c r="E363" s="134"/>
      <c r="F363" s="134"/>
      <c r="G363" s="167"/>
      <c r="H363" s="134"/>
      <c r="I363" s="133"/>
      <c r="J363" s="132"/>
      <c r="K363" s="131"/>
      <c r="L363" s="130"/>
    </row>
    <row r="364" spans="3:12">
      <c r="C364" s="134"/>
      <c r="D364" s="134"/>
      <c r="E364" s="134"/>
      <c r="F364" s="134"/>
      <c r="G364" s="167"/>
      <c r="H364" s="134"/>
      <c r="I364" s="133"/>
      <c r="J364" s="132"/>
      <c r="K364" s="131"/>
      <c r="L364" s="130"/>
    </row>
    <row r="365" spans="3:12">
      <c r="C365" s="134"/>
      <c r="D365" s="134"/>
      <c r="E365" s="134"/>
      <c r="F365" s="134"/>
      <c r="G365" s="167"/>
      <c r="H365" s="134"/>
      <c r="I365" s="133"/>
      <c r="J365" s="132"/>
      <c r="K365" s="131"/>
      <c r="L365" s="130"/>
    </row>
    <row r="366" spans="3:12">
      <c r="C366" s="134"/>
      <c r="D366" s="134"/>
      <c r="E366" s="134"/>
      <c r="F366" s="134"/>
      <c r="G366" s="167"/>
      <c r="H366" s="134"/>
      <c r="I366" s="133"/>
      <c r="J366" s="132"/>
      <c r="K366" s="131"/>
      <c r="L366" s="130"/>
    </row>
    <row r="367" spans="3:12">
      <c r="C367" s="134"/>
      <c r="D367" s="134"/>
      <c r="E367" s="134"/>
      <c r="F367" s="134"/>
      <c r="G367" s="167"/>
      <c r="H367" s="134"/>
      <c r="I367" s="133"/>
      <c r="J367" s="132"/>
      <c r="K367" s="131"/>
      <c r="L367" s="130"/>
    </row>
    <row r="368" spans="3:12">
      <c r="C368" s="134"/>
      <c r="D368" s="134"/>
      <c r="E368" s="134"/>
      <c r="F368" s="134"/>
      <c r="G368" s="167"/>
      <c r="H368" s="134"/>
      <c r="I368" s="133"/>
      <c r="J368" s="132"/>
      <c r="K368" s="131"/>
      <c r="L368" s="130"/>
    </row>
    <row r="369" spans="3:12">
      <c r="C369" s="134"/>
      <c r="D369" s="134"/>
      <c r="E369" s="134"/>
      <c r="F369" s="134"/>
      <c r="G369" s="167"/>
      <c r="H369" s="134"/>
      <c r="I369" s="133"/>
      <c r="J369" s="132"/>
      <c r="K369" s="131"/>
      <c r="L369" s="130"/>
    </row>
    <row r="370" spans="3:12">
      <c r="C370" s="134"/>
      <c r="D370" s="134"/>
      <c r="E370" s="134"/>
      <c r="F370" s="134"/>
      <c r="G370" s="167"/>
      <c r="H370" s="134"/>
      <c r="I370" s="133"/>
      <c r="J370" s="132"/>
      <c r="K370" s="131"/>
      <c r="L370" s="130"/>
    </row>
    <row r="371" spans="3:12">
      <c r="C371" s="134"/>
      <c r="D371" s="134"/>
      <c r="E371" s="134"/>
      <c r="F371" s="134"/>
      <c r="G371" s="167"/>
      <c r="H371" s="134"/>
      <c r="I371" s="133"/>
      <c r="J371" s="132"/>
      <c r="K371" s="131"/>
      <c r="L371" s="130"/>
    </row>
    <row r="372" spans="3:12">
      <c r="C372" s="134"/>
      <c r="D372" s="134"/>
      <c r="E372" s="134"/>
      <c r="F372" s="134"/>
      <c r="G372" s="167"/>
      <c r="H372" s="134"/>
      <c r="I372" s="133"/>
      <c r="J372" s="132"/>
      <c r="K372" s="131"/>
      <c r="L372" s="130"/>
    </row>
    <row r="373" spans="3:12">
      <c r="C373" s="134"/>
      <c r="D373" s="134"/>
      <c r="E373" s="134"/>
      <c r="F373" s="134"/>
      <c r="G373" s="167"/>
      <c r="H373" s="134"/>
      <c r="I373" s="133"/>
      <c r="J373" s="132"/>
      <c r="K373" s="131"/>
      <c r="L373" s="130"/>
    </row>
    <row r="374" spans="3:12">
      <c r="C374" s="134"/>
      <c r="D374" s="134"/>
      <c r="E374" s="134"/>
      <c r="F374" s="134"/>
      <c r="G374" s="167"/>
      <c r="H374" s="134"/>
      <c r="I374" s="133"/>
      <c r="J374" s="132"/>
      <c r="K374" s="131"/>
      <c r="L374" s="130"/>
    </row>
    <row r="375" spans="3:12">
      <c r="C375" s="134"/>
      <c r="D375" s="134"/>
      <c r="E375" s="134"/>
      <c r="F375" s="134"/>
      <c r="G375" s="167"/>
      <c r="H375" s="134"/>
      <c r="I375" s="133"/>
      <c r="J375" s="132"/>
      <c r="K375" s="131"/>
      <c r="L375" s="130"/>
    </row>
    <row r="376" spans="3:12">
      <c r="C376" s="134"/>
      <c r="D376" s="134"/>
      <c r="E376" s="134"/>
      <c r="F376" s="134"/>
      <c r="G376" s="167"/>
      <c r="H376" s="134"/>
      <c r="I376" s="133"/>
      <c r="J376" s="132"/>
      <c r="K376" s="131"/>
      <c r="L376" s="130"/>
    </row>
    <row r="377" spans="3:12">
      <c r="C377" s="134"/>
      <c r="D377" s="134"/>
      <c r="E377" s="134"/>
      <c r="F377" s="134"/>
      <c r="G377" s="167"/>
      <c r="H377" s="134"/>
      <c r="I377" s="133"/>
      <c r="J377" s="132"/>
      <c r="K377" s="131"/>
      <c r="L377" s="130"/>
    </row>
    <row r="378" spans="3:12">
      <c r="C378" s="134"/>
      <c r="D378" s="134"/>
      <c r="E378" s="134"/>
      <c r="F378" s="134"/>
      <c r="G378" s="167"/>
      <c r="H378" s="134"/>
      <c r="I378" s="133"/>
      <c r="J378" s="132"/>
      <c r="K378" s="131"/>
      <c r="L378" s="130"/>
    </row>
    <row r="379" spans="3:12">
      <c r="C379" s="134"/>
      <c r="D379" s="134"/>
      <c r="E379" s="134"/>
      <c r="F379" s="134"/>
      <c r="G379" s="167"/>
      <c r="H379" s="134"/>
      <c r="I379" s="133"/>
      <c r="J379" s="132"/>
      <c r="K379" s="131"/>
      <c r="L379" s="130"/>
    </row>
    <row r="380" spans="3:12">
      <c r="C380" s="134"/>
      <c r="D380" s="134"/>
      <c r="E380" s="134"/>
      <c r="F380" s="134"/>
      <c r="G380" s="167"/>
      <c r="H380" s="134"/>
      <c r="I380" s="133"/>
      <c r="J380" s="132"/>
      <c r="K380" s="131"/>
      <c r="L380" s="130"/>
    </row>
    <row r="381" spans="3:12">
      <c r="C381" s="134"/>
      <c r="D381" s="134"/>
      <c r="E381" s="134"/>
      <c r="F381" s="134"/>
      <c r="G381" s="167"/>
      <c r="H381" s="134"/>
      <c r="I381" s="133"/>
      <c r="J381" s="132"/>
      <c r="K381" s="131"/>
      <c r="L381" s="130"/>
    </row>
    <row r="382" spans="3:12">
      <c r="C382" s="134"/>
      <c r="D382" s="134"/>
      <c r="E382" s="134"/>
      <c r="F382" s="134"/>
      <c r="G382" s="167"/>
      <c r="H382" s="134"/>
      <c r="I382" s="133"/>
      <c r="J382" s="132"/>
      <c r="K382" s="131"/>
      <c r="L382" s="130"/>
    </row>
    <row r="383" spans="3:12">
      <c r="C383" s="134"/>
      <c r="D383" s="134"/>
      <c r="E383" s="134"/>
      <c r="F383" s="134"/>
      <c r="G383" s="167"/>
      <c r="H383" s="134"/>
      <c r="I383" s="133"/>
      <c r="J383" s="132"/>
      <c r="K383" s="131"/>
      <c r="L383" s="130"/>
    </row>
    <row r="384" spans="3:12">
      <c r="C384" s="134"/>
      <c r="D384" s="134"/>
      <c r="E384" s="134"/>
      <c r="F384" s="134"/>
      <c r="G384" s="167"/>
      <c r="H384" s="134"/>
      <c r="I384" s="133"/>
      <c r="J384" s="132"/>
      <c r="K384" s="131"/>
      <c r="L384" s="130"/>
    </row>
    <row r="385" spans="3:12">
      <c r="C385" s="134"/>
      <c r="D385" s="134"/>
      <c r="E385" s="134"/>
      <c r="F385" s="134"/>
      <c r="G385" s="167"/>
      <c r="H385" s="134"/>
      <c r="I385" s="133"/>
      <c r="J385" s="132"/>
      <c r="K385" s="131"/>
      <c r="L385" s="130"/>
    </row>
    <row r="386" spans="3:12">
      <c r="C386" s="134"/>
      <c r="D386" s="134"/>
      <c r="E386" s="134"/>
      <c r="F386" s="134"/>
      <c r="G386" s="167"/>
      <c r="H386" s="134"/>
      <c r="I386" s="133"/>
      <c r="J386" s="132"/>
      <c r="K386" s="131"/>
      <c r="L386" s="130"/>
    </row>
    <row r="387" spans="3:12">
      <c r="C387" s="134"/>
      <c r="D387" s="134"/>
      <c r="E387" s="134"/>
      <c r="F387" s="134"/>
      <c r="G387" s="167"/>
      <c r="H387" s="134"/>
      <c r="I387" s="133"/>
      <c r="J387" s="132"/>
      <c r="K387" s="131"/>
      <c r="L387" s="130"/>
    </row>
    <row r="388" spans="3:12">
      <c r="C388" s="134"/>
      <c r="D388" s="134"/>
      <c r="E388" s="134"/>
      <c r="F388" s="134"/>
      <c r="G388" s="167"/>
      <c r="H388" s="134"/>
      <c r="I388" s="133"/>
      <c r="J388" s="132"/>
      <c r="K388" s="131"/>
      <c r="L388" s="130"/>
    </row>
    <row r="389" spans="3:12">
      <c r="C389" s="134"/>
      <c r="D389" s="134"/>
      <c r="E389" s="134"/>
      <c r="F389" s="134"/>
      <c r="G389" s="167"/>
      <c r="H389" s="134"/>
      <c r="I389" s="133"/>
      <c r="J389" s="132"/>
      <c r="K389" s="131"/>
      <c r="L389" s="130"/>
    </row>
    <row r="390" spans="3:12">
      <c r="C390" s="134"/>
      <c r="D390" s="134"/>
      <c r="E390" s="134"/>
      <c r="F390" s="134"/>
      <c r="G390" s="167"/>
      <c r="H390" s="134"/>
      <c r="I390" s="133"/>
      <c r="J390" s="132"/>
      <c r="K390" s="131"/>
      <c r="L390" s="130"/>
    </row>
    <row r="391" spans="3:12">
      <c r="C391" s="134"/>
      <c r="D391" s="134"/>
      <c r="E391" s="134"/>
      <c r="F391" s="134"/>
      <c r="G391" s="167"/>
      <c r="H391" s="134"/>
      <c r="I391" s="133"/>
      <c r="J391" s="132"/>
      <c r="K391" s="131"/>
      <c r="L391" s="130"/>
    </row>
    <row r="392" spans="3:12">
      <c r="C392" s="134"/>
      <c r="D392" s="134"/>
      <c r="E392" s="134"/>
      <c r="F392" s="134"/>
      <c r="G392" s="167"/>
      <c r="H392" s="134"/>
      <c r="I392" s="133"/>
      <c r="J392" s="132"/>
      <c r="K392" s="131"/>
      <c r="L392" s="130"/>
    </row>
    <row r="393" spans="3:12">
      <c r="C393" s="134"/>
      <c r="D393" s="134"/>
      <c r="E393" s="134"/>
      <c r="F393" s="134"/>
      <c r="G393" s="167"/>
      <c r="H393" s="134"/>
      <c r="I393" s="133"/>
      <c r="J393" s="132"/>
      <c r="K393" s="131"/>
      <c r="L393" s="130"/>
    </row>
    <row r="394" spans="3:12">
      <c r="C394" s="134"/>
      <c r="D394" s="134"/>
      <c r="E394" s="134"/>
      <c r="F394" s="134"/>
      <c r="G394" s="167"/>
      <c r="H394" s="134"/>
      <c r="I394" s="133"/>
      <c r="J394" s="132"/>
      <c r="K394" s="131"/>
      <c r="L394" s="130"/>
    </row>
    <row r="395" spans="3:12">
      <c r="C395" s="134"/>
      <c r="D395" s="134"/>
      <c r="E395" s="134"/>
      <c r="F395" s="134"/>
      <c r="G395" s="167"/>
      <c r="H395" s="134"/>
      <c r="I395" s="133"/>
      <c r="J395" s="132"/>
      <c r="K395" s="131"/>
      <c r="L395" s="130"/>
    </row>
    <row r="396" spans="3:12">
      <c r="C396" s="134"/>
      <c r="D396" s="134"/>
      <c r="E396" s="134"/>
      <c r="F396" s="134"/>
      <c r="G396" s="167"/>
      <c r="H396" s="134"/>
      <c r="I396" s="133"/>
      <c r="J396" s="132"/>
      <c r="K396" s="131"/>
      <c r="L396" s="130"/>
    </row>
    <row r="397" spans="3:12">
      <c r="C397" s="134"/>
      <c r="D397" s="134"/>
      <c r="E397" s="134"/>
      <c r="F397" s="134"/>
      <c r="G397" s="167"/>
      <c r="H397" s="134"/>
      <c r="I397" s="133"/>
      <c r="J397" s="132"/>
      <c r="K397" s="131"/>
      <c r="L397" s="130"/>
    </row>
    <row r="398" spans="3:12">
      <c r="C398" s="134"/>
      <c r="D398" s="134"/>
      <c r="E398" s="134"/>
      <c r="F398" s="134"/>
      <c r="G398" s="167"/>
      <c r="H398" s="134"/>
      <c r="I398" s="133"/>
      <c r="J398" s="132"/>
      <c r="K398" s="131"/>
      <c r="L398" s="130"/>
    </row>
    <row r="399" spans="3:12">
      <c r="C399" s="134"/>
      <c r="D399" s="134"/>
      <c r="E399" s="134"/>
      <c r="F399" s="134"/>
      <c r="G399" s="167"/>
      <c r="H399" s="134"/>
      <c r="I399" s="133"/>
      <c r="J399" s="132"/>
      <c r="K399" s="131"/>
      <c r="L399" s="130"/>
    </row>
    <row r="400" spans="3:12">
      <c r="C400" s="134"/>
      <c r="D400" s="134"/>
      <c r="E400" s="134"/>
      <c r="F400" s="134"/>
      <c r="G400" s="167"/>
      <c r="H400" s="134"/>
      <c r="I400" s="133"/>
      <c r="J400" s="132"/>
      <c r="K400" s="131"/>
      <c r="L400" s="130"/>
    </row>
    <row r="401" spans="3:12">
      <c r="C401" s="134"/>
      <c r="D401" s="134"/>
      <c r="E401" s="134"/>
      <c r="F401" s="134"/>
      <c r="G401" s="167"/>
      <c r="H401" s="134"/>
      <c r="I401" s="133"/>
      <c r="J401" s="132"/>
      <c r="K401" s="131"/>
      <c r="L401" s="130"/>
    </row>
    <row r="402" spans="3:12">
      <c r="C402" s="134"/>
      <c r="D402" s="134"/>
      <c r="E402" s="134"/>
      <c r="F402" s="134"/>
      <c r="G402" s="167"/>
      <c r="H402" s="134"/>
      <c r="I402" s="133"/>
      <c r="J402" s="132"/>
      <c r="K402" s="131"/>
      <c r="L402" s="130"/>
    </row>
    <row r="403" spans="3:12">
      <c r="C403" s="134"/>
      <c r="D403" s="134"/>
      <c r="E403" s="134"/>
      <c r="F403" s="134"/>
      <c r="G403" s="167"/>
      <c r="H403" s="134"/>
      <c r="I403" s="133"/>
      <c r="J403" s="132"/>
      <c r="K403" s="131"/>
      <c r="L403" s="130"/>
    </row>
    <row r="404" spans="3:12">
      <c r="C404" s="134"/>
      <c r="D404" s="134"/>
      <c r="E404" s="134"/>
      <c r="F404" s="134"/>
      <c r="G404" s="167"/>
      <c r="H404" s="134"/>
      <c r="I404" s="133"/>
      <c r="J404" s="132"/>
      <c r="K404" s="131"/>
      <c r="L404" s="130"/>
    </row>
    <row r="405" spans="3:12">
      <c r="C405" s="134"/>
      <c r="D405" s="134"/>
      <c r="E405" s="134"/>
      <c r="F405" s="134"/>
      <c r="G405" s="167"/>
      <c r="H405" s="134"/>
      <c r="I405" s="133"/>
      <c r="J405" s="132"/>
      <c r="K405" s="131"/>
      <c r="L405" s="130"/>
    </row>
    <row r="406" spans="3:12">
      <c r="C406" s="134"/>
      <c r="D406" s="134"/>
      <c r="E406" s="134"/>
      <c r="F406" s="134"/>
      <c r="G406" s="167"/>
      <c r="H406" s="134"/>
      <c r="I406" s="133"/>
      <c r="J406" s="132"/>
      <c r="K406" s="131"/>
      <c r="L406" s="130"/>
    </row>
    <row r="407" spans="3:12">
      <c r="C407" s="134"/>
      <c r="D407" s="134"/>
      <c r="E407" s="134"/>
      <c r="F407" s="134"/>
      <c r="G407" s="167"/>
      <c r="H407" s="134"/>
      <c r="I407" s="133"/>
      <c r="J407" s="132"/>
      <c r="K407" s="131"/>
      <c r="L407" s="130"/>
    </row>
    <row r="408" spans="3:12">
      <c r="C408" s="134"/>
      <c r="D408" s="134"/>
      <c r="E408" s="134"/>
      <c r="F408" s="134"/>
      <c r="G408" s="167"/>
      <c r="H408" s="134"/>
      <c r="I408" s="133"/>
      <c r="J408" s="132"/>
      <c r="K408" s="131"/>
      <c r="L408" s="130"/>
    </row>
    <row r="409" spans="3:12">
      <c r="C409" s="134"/>
      <c r="D409" s="134"/>
      <c r="E409" s="134"/>
      <c r="F409" s="134"/>
      <c r="G409" s="167"/>
      <c r="H409" s="134"/>
      <c r="I409" s="133"/>
      <c r="J409" s="132"/>
      <c r="K409" s="131"/>
      <c r="L409" s="130"/>
    </row>
    <row r="410" spans="3:12">
      <c r="C410" s="134"/>
      <c r="D410" s="134"/>
      <c r="E410" s="134"/>
      <c r="F410" s="134"/>
      <c r="G410" s="167"/>
      <c r="H410" s="134"/>
      <c r="I410" s="133"/>
      <c r="J410" s="132"/>
      <c r="K410" s="131"/>
      <c r="L410" s="130"/>
    </row>
    <row r="411" spans="3:12">
      <c r="C411" s="134"/>
      <c r="D411" s="134"/>
      <c r="E411" s="134"/>
      <c r="F411" s="134"/>
      <c r="G411" s="167"/>
      <c r="H411" s="134"/>
      <c r="I411" s="133"/>
      <c r="J411" s="132"/>
      <c r="K411" s="131"/>
      <c r="L411" s="130"/>
    </row>
    <row r="412" spans="3:12">
      <c r="C412" s="134"/>
      <c r="D412" s="134"/>
      <c r="E412" s="134"/>
      <c r="F412" s="134"/>
      <c r="G412" s="167"/>
      <c r="H412" s="134"/>
      <c r="I412" s="133"/>
      <c r="J412" s="132"/>
      <c r="K412" s="131"/>
      <c r="L412" s="130"/>
    </row>
    <row r="413" spans="3:12">
      <c r="C413" s="134"/>
      <c r="D413" s="134"/>
      <c r="E413" s="134"/>
      <c r="F413" s="134"/>
      <c r="G413" s="167"/>
      <c r="H413" s="134"/>
      <c r="I413" s="133"/>
      <c r="J413" s="132"/>
      <c r="K413" s="131"/>
      <c r="L413" s="130"/>
    </row>
    <row r="414" spans="3:12">
      <c r="C414" s="134"/>
      <c r="D414" s="134"/>
      <c r="E414" s="134"/>
      <c r="F414" s="134"/>
      <c r="G414" s="167"/>
      <c r="H414" s="134"/>
      <c r="I414" s="133"/>
      <c r="J414" s="132"/>
      <c r="K414" s="131"/>
      <c r="L414" s="130"/>
    </row>
    <row r="415" spans="3:12">
      <c r="C415" s="134"/>
      <c r="D415" s="134"/>
      <c r="E415" s="134"/>
      <c r="F415" s="134"/>
      <c r="G415" s="167"/>
      <c r="H415" s="134"/>
      <c r="I415" s="133"/>
      <c r="J415" s="132"/>
      <c r="K415" s="131"/>
      <c r="L415" s="130"/>
    </row>
    <row r="416" spans="3:12">
      <c r="C416" s="134"/>
      <c r="D416" s="134"/>
      <c r="E416" s="134"/>
      <c r="F416" s="134"/>
      <c r="G416" s="167"/>
      <c r="H416" s="134"/>
      <c r="I416" s="133"/>
      <c r="J416" s="132"/>
      <c r="K416" s="131"/>
      <c r="L416" s="130"/>
    </row>
    <row r="417" spans="3:12">
      <c r="C417" s="134"/>
      <c r="D417" s="134"/>
      <c r="E417" s="134"/>
      <c r="F417" s="134"/>
      <c r="G417" s="167"/>
      <c r="H417" s="134"/>
      <c r="I417" s="133"/>
      <c r="J417" s="132"/>
      <c r="K417" s="131"/>
      <c r="L417" s="130"/>
    </row>
    <row r="418" spans="3:12">
      <c r="C418" s="134"/>
      <c r="D418" s="134"/>
      <c r="E418" s="134"/>
      <c r="F418" s="134"/>
      <c r="G418" s="167"/>
      <c r="H418" s="134"/>
      <c r="I418" s="133"/>
      <c r="J418" s="132"/>
      <c r="K418" s="131"/>
      <c r="L418" s="130"/>
    </row>
    <row r="419" spans="3:12">
      <c r="C419" s="134"/>
      <c r="D419" s="134"/>
      <c r="E419" s="134"/>
      <c r="F419" s="134"/>
      <c r="G419" s="167"/>
      <c r="H419" s="134"/>
      <c r="I419" s="133"/>
      <c r="J419" s="132"/>
      <c r="K419" s="131"/>
      <c r="L419" s="130"/>
    </row>
    <row r="420" spans="3:12">
      <c r="C420" s="134"/>
      <c r="D420" s="134"/>
      <c r="E420" s="134"/>
      <c r="F420" s="134"/>
      <c r="G420" s="167"/>
      <c r="H420" s="134"/>
      <c r="I420" s="133"/>
      <c r="J420" s="132"/>
      <c r="K420" s="131"/>
      <c r="L420" s="130"/>
    </row>
    <row r="421" spans="3:12">
      <c r="C421" s="134"/>
      <c r="D421" s="134"/>
      <c r="E421" s="134"/>
      <c r="F421" s="134"/>
      <c r="G421" s="167"/>
      <c r="H421" s="134"/>
      <c r="I421" s="133"/>
      <c r="J421" s="132"/>
      <c r="K421" s="131"/>
      <c r="L421" s="130"/>
    </row>
    <row r="422" spans="3:12">
      <c r="C422" s="134"/>
      <c r="D422" s="134"/>
      <c r="E422" s="134"/>
      <c r="F422" s="134"/>
      <c r="G422" s="167"/>
      <c r="H422" s="134"/>
      <c r="I422" s="133"/>
      <c r="J422" s="132"/>
      <c r="K422" s="131"/>
      <c r="L422" s="130"/>
    </row>
    <row r="423" spans="3:12">
      <c r="C423" s="134"/>
      <c r="D423" s="134"/>
      <c r="E423" s="134"/>
      <c r="F423" s="134"/>
      <c r="G423" s="167"/>
      <c r="H423" s="134"/>
      <c r="I423" s="133"/>
      <c r="J423" s="132"/>
      <c r="K423" s="131"/>
      <c r="L423" s="130"/>
    </row>
    <row r="424" spans="3:12">
      <c r="C424" s="134"/>
      <c r="D424" s="134"/>
      <c r="E424" s="134"/>
      <c r="F424" s="134"/>
      <c r="G424" s="167"/>
      <c r="H424" s="134"/>
      <c r="I424" s="133"/>
      <c r="J424" s="132"/>
      <c r="K424" s="131"/>
      <c r="L424" s="130"/>
    </row>
    <row r="425" spans="3:12">
      <c r="C425" s="134"/>
      <c r="D425" s="134"/>
      <c r="E425" s="134"/>
      <c r="F425" s="134"/>
      <c r="G425" s="167"/>
      <c r="H425" s="134"/>
      <c r="I425" s="133"/>
      <c r="J425" s="132"/>
      <c r="K425" s="131"/>
      <c r="L425" s="130"/>
    </row>
    <row r="426" spans="3:12">
      <c r="C426" s="134"/>
      <c r="D426" s="134"/>
      <c r="E426" s="134"/>
      <c r="F426" s="134"/>
      <c r="G426" s="167"/>
      <c r="H426" s="134"/>
      <c r="I426" s="133"/>
      <c r="J426" s="132"/>
      <c r="K426" s="131"/>
      <c r="L426" s="130"/>
    </row>
    <row r="427" spans="3:12">
      <c r="C427" s="134"/>
      <c r="D427" s="134"/>
      <c r="E427" s="134"/>
      <c r="F427" s="134"/>
      <c r="G427" s="167"/>
      <c r="H427" s="134"/>
      <c r="I427" s="133"/>
      <c r="J427" s="132"/>
      <c r="K427" s="131"/>
      <c r="L427" s="130"/>
    </row>
    <row r="428" spans="3:12">
      <c r="C428" s="134"/>
      <c r="D428" s="134"/>
      <c r="E428" s="134"/>
      <c r="F428" s="134"/>
      <c r="G428" s="167"/>
      <c r="H428" s="134"/>
      <c r="I428" s="133"/>
      <c r="J428" s="132"/>
      <c r="K428" s="131"/>
      <c r="L428" s="130"/>
    </row>
    <row r="429" spans="3:12">
      <c r="C429" s="134"/>
      <c r="D429" s="134"/>
      <c r="E429" s="134"/>
      <c r="F429" s="134"/>
      <c r="G429" s="167"/>
      <c r="H429" s="134"/>
      <c r="I429" s="133"/>
      <c r="J429" s="132"/>
      <c r="K429" s="131"/>
      <c r="L429" s="130"/>
    </row>
    <row r="430" spans="3:12">
      <c r="C430" s="134"/>
      <c r="D430" s="134"/>
      <c r="E430" s="134"/>
      <c r="F430" s="134"/>
      <c r="G430" s="167"/>
      <c r="H430" s="134"/>
      <c r="I430" s="133"/>
      <c r="J430" s="132"/>
      <c r="K430" s="131"/>
      <c r="L430" s="130"/>
    </row>
    <row r="431" spans="3:12">
      <c r="C431" s="134"/>
      <c r="D431" s="134"/>
      <c r="E431" s="134"/>
      <c r="F431" s="134"/>
      <c r="G431" s="167"/>
      <c r="H431" s="134"/>
      <c r="I431" s="133"/>
      <c r="J431" s="132"/>
      <c r="K431" s="131"/>
      <c r="L431" s="130"/>
    </row>
    <row r="432" spans="3:12">
      <c r="C432" s="134"/>
      <c r="D432" s="134"/>
      <c r="E432" s="134"/>
      <c r="F432" s="134"/>
      <c r="G432" s="167"/>
      <c r="H432" s="134"/>
      <c r="I432" s="133"/>
      <c r="J432" s="132"/>
      <c r="K432" s="131"/>
      <c r="L432" s="130"/>
    </row>
    <row r="433" spans="3:12">
      <c r="C433" s="134"/>
      <c r="D433" s="134"/>
      <c r="E433" s="134"/>
      <c r="F433" s="134"/>
      <c r="G433" s="167"/>
      <c r="H433" s="134"/>
      <c r="I433" s="133"/>
      <c r="J433" s="132"/>
      <c r="K433" s="131"/>
      <c r="L433" s="130"/>
    </row>
    <row r="434" spans="3:12">
      <c r="C434" s="134"/>
      <c r="D434" s="134"/>
      <c r="E434" s="134"/>
      <c r="F434" s="134"/>
      <c r="G434" s="167"/>
      <c r="H434" s="134"/>
      <c r="I434" s="133"/>
      <c r="J434" s="132"/>
      <c r="K434" s="131"/>
      <c r="L434" s="130"/>
    </row>
    <row r="435" spans="3:12">
      <c r="C435" s="134"/>
      <c r="D435" s="134"/>
      <c r="E435" s="134"/>
      <c r="F435" s="134"/>
      <c r="G435" s="167"/>
      <c r="H435" s="134"/>
      <c r="I435" s="133"/>
      <c r="J435" s="132"/>
      <c r="K435" s="131"/>
      <c r="L435" s="130"/>
    </row>
    <row r="436" spans="3:12">
      <c r="C436" s="134"/>
      <c r="D436" s="134"/>
      <c r="E436" s="134"/>
      <c r="F436" s="134"/>
      <c r="G436" s="167"/>
      <c r="H436" s="134"/>
      <c r="I436" s="133"/>
      <c r="J436" s="132"/>
      <c r="K436" s="131"/>
      <c r="L436" s="130"/>
    </row>
    <row r="437" spans="3:12">
      <c r="C437" s="134"/>
      <c r="D437" s="134"/>
      <c r="E437" s="134"/>
      <c r="F437" s="134"/>
      <c r="G437" s="167"/>
      <c r="H437" s="134"/>
      <c r="I437" s="133"/>
      <c r="J437" s="132"/>
      <c r="K437" s="131"/>
      <c r="L437" s="130"/>
    </row>
    <row r="438" spans="3:12">
      <c r="C438" s="134"/>
      <c r="D438" s="134"/>
      <c r="E438" s="134"/>
      <c r="F438" s="134"/>
      <c r="G438" s="167"/>
      <c r="H438" s="134"/>
      <c r="I438" s="133"/>
      <c r="J438" s="132"/>
      <c r="K438" s="131"/>
      <c r="L438" s="130"/>
    </row>
    <row r="439" spans="3:12">
      <c r="C439" s="134"/>
      <c r="D439" s="134"/>
      <c r="E439" s="134"/>
      <c r="F439" s="134"/>
      <c r="G439" s="167"/>
      <c r="H439" s="134"/>
      <c r="I439" s="133"/>
      <c r="J439" s="132"/>
      <c r="K439" s="131"/>
      <c r="L439" s="130"/>
    </row>
    <row r="440" spans="3:12">
      <c r="C440" s="134"/>
      <c r="D440" s="134"/>
      <c r="E440" s="134"/>
      <c r="F440" s="134"/>
      <c r="G440" s="167"/>
      <c r="H440" s="134"/>
      <c r="I440" s="133"/>
      <c r="J440" s="132"/>
      <c r="K440" s="131"/>
      <c r="L440" s="130"/>
    </row>
    <row r="441" spans="3:12">
      <c r="C441" s="134"/>
      <c r="D441" s="134"/>
      <c r="E441" s="134"/>
      <c r="F441" s="134"/>
      <c r="G441" s="167"/>
      <c r="H441" s="134"/>
      <c r="I441" s="133"/>
      <c r="J441" s="132"/>
      <c r="K441" s="131"/>
      <c r="L441" s="130"/>
    </row>
    <row r="442" spans="3:12">
      <c r="C442" s="134"/>
      <c r="D442" s="134"/>
      <c r="E442" s="134"/>
      <c r="F442" s="134"/>
      <c r="G442" s="167"/>
      <c r="H442" s="134"/>
      <c r="I442" s="133"/>
      <c r="J442" s="132"/>
      <c r="K442" s="131"/>
      <c r="L442" s="130"/>
    </row>
    <row r="443" spans="3:12">
      <c r="C443" s="134"/>
      <c r="D443" s="134"/>
      <c r="E443" s="134"/>
      <c r="F443" s="134"/>
      <c r="G443" s="167"/>
      <c r="H443" s="134"/>
      <c r="I443" s="133"/>
      <c r="J443" s="132"/>
      <c r="K443" s="131"/>
      <c r="L443" s="130"/>
    </row>
    <row r="444" spans="3:12">
      <c r="C444" s="134"/>
      <c r="D444" s="134"/>
      <c r="E444" s="134"/>
      <c r="F444" s="134"/>
      <c r="G444" s="167"/>
      <c r="H444" s="134"/>
      <c r="I444" s="133"/>
      <c r="J444" s="132"/>
      <c r="K444" s="131"/>
      <c r="L444" s="130"/>
    </row>
    <row r="445" spans="3:12">
      <c r="C445" s="134"/>
      <c r="D445" s="134"/>
      <c r="E445" s="134"/>
      <c r="F445" s="134"/>
      <c r="G445" s="167"/>
      <c r="H445" s="134"/>
      <c r="I445" s="133"/>
      <c r="J445" s="132"/>
      <c r="K445" s="131"/>
      <c r="L445" s="130"/>
    </row>
    <row r="446" spans="3:12">
      <c r="C446" s="134"/>
      <c r="D446" s="134"/>
      <c r="E446" s="134"/>
      <c r="F446" s="134"/>
      <c r="G446" s="167"/>
      <c r="H446" s="134"/>
      <c r="I446" s="133"/>
      <c r="J446" s="132"/>
      <c r="K446" s="131"/>
      <c r="L446" s="130"/>
    </row>
    <row r="447" spans="3:12">
      <c r="C447" s="134"/>
      <c r="D447" s="134"/>
      <c r="E447" s="134"/>
      <c r="F447" s="134"/>
      <c r="G447" s="167"/>
      <c r="H447" s="134"/>
      <c r="I447" s="133"/>
      <c r="J447" s="132"/>
      <c r="K447" s="131"/>
      <c r="L447" s="130"/>
    </row>
    <row r="448" spans="3:12">
      <c r="C448" s="134"/>
      <c r="D448" s="134"/>
      <c r="E448" s="134"/>
      <c r="F448" s="134"/>
      <c r="G448" s="167"/>
      <c r="H448" s="134"/>
      <c r="I448" s="133"/>
      <c r="J448" s="132"/>
      <c r="K448" s="131"/>
      <c r="L448" s="130"/>
    </row>
    <row r="449" spans="3:12">
      <c r="C449" s="134"/>
      <c r="D449" s="134"/>
      <c r="E449" s="134"/>
      <c r="F449" s="134"/>
      <c r="G449" s="167"/>
      <c r="H449" s="134"/>
      <c r="I449" s="133"/>
      <c r="J449" s="132"/>
      <c r="K449" s="131"/>
      <c r="L449" s="130"/>
    </row>
    <row r="450" spans="3:12">
      <c r="C450" s="134"/>
      <c r="D450" s="134"/>
      <c r="E450" s="134"/>
      <c r="F450" s="134"/>
      <c r="G450" s="167"/>
      <c r="H450" s="134"/>
      <c r="I450" s="133"/>
      <c r="J450" s="132"/>
      <c r="K450" s="131"/>
      <c r="L450" s="130"/>
    </row>
    <row r="451" spans="3:12">
      <c r="C451" s="134"/>
      <c r="D451" s="134"/>
      <c r="E451" s="134"/>
      <c r="F451" s="134"/>
      <c r="G451" s="167"/>
      <c r="H451" s="134"/>
      <c r="I451" s="133"/>
      <c r="J451" s="132"/>
      <c r="K451" s="131"/>
      <c r="L451" s="130"/>
    </row>
    <row r="452" spans="3:12">
      <c r="C452" s="134"/>
      <c r="D452" s="134"/>
      <c r="E452" s="134"/>
      <c r="F452" s="134"/>
      <c r="G452" s="167"/>
      <c r="H452" s="134"/>
      <c r="I452" s="133"/>
      <c r="J452" s="132"/>
      <c r="K452" s="131"/>
      <c r="L452" s="130"/>
    </row>
    <row r="453" spans="3:12">
      <c r="C453" s="134"/>
      <c r="D453" s="134"/>
      <c r="E453" s="134"/>
      <c r="F453" s="134"/>
      <c r="G453" s="167"/>
      <c r="H453" s="134"/>
      <c r="I453" s="133"/>
      <c r="J453" s="132"/>
      <c r="K453" s="131"/>
      <c r="L453" s="130"/>
    </row>
    <row r="454" spans="3:12">
      <c r="C454" s="134"/>
      <c r="D454" s="134"/>
      <c r="E454" s="134"/>
      <c r="F454" s="134"/>
      <c r="G454" s="167"/>
      <c r="H454" s="134"/>
      <c r="I454" s="133"/>
      <c r="J454" s="132"/>
      <c r="K454" s="131"/>
      <c r="L454" s="130"/>
    </row>
    <row r="455" spans="3:12">
      <c r="C455" s="134"/>
      <c r="D455" s="134"/>
      <c r="E455" s="134"/>
      <c r="F455" s="134"/>
      <c r="G455" s="167"/>
      <c r="H455" s="134"/>
      <c r="I455" s="133"/>
      <c r="J455" s="132"/>
      <c r="K455" s="131"/>
      <c r="L455" s="130"/>
    </row>
    <row r="456" spans="3:12">
      <c r="C456" s="134"/>
      <c r="D456" s="134"/>
      <c r="E456" s="134"/>
      <c r="F456" s="134"/>
      <c r="G456" s="167"/>
      <c r="H456" s="134"/>
      <c r="I456" s="133"/>
      <c r="J456" s="132"/>
      <c r="K456" s="131"/>
      <c r="L456" s="130"/>
    </row>
    <row r="457" spans="3:12">
      <c r="C457" s="134"/>
      <c r="D457" s="134"/>
      <c r="E457" s="134"/>
      <c r="F457" s="134"/>
      <c r="G457" s="167"/>
      <c r="H457" s="134"/>
      <c r="I457" s="133"/>
      <c r="J457" s="132"/>
      <c r="K457" s="131"/>
      <c r="L457" s="130"/>
    </row>
    <row r="458" spans="3:12">
      <c r="C458" s="134"/>
      <c r="D458" s="134"/>
      <c r="E458" s="134"/>
      <c r="F458" s="134"/>
      <c r="G458" s="167"/>
      <c r="H458" s="134"/>
      <c r="I458" s="133"/>
      <c r="J458" s="132"/>
      <c r="K458" s="131"/>
      <c r="L458" s="130"/>
    </row>
    <row r="459" spans="3:12">
      <c r="C459" s="134"/>
      <c r="D459" s="134"/>
      <c r="E459" s="134"/>
      <c r="F459" s="134"/>
      <c r="G459" s="167"/>
      <c r="H459" s="134"/>
      <c r="I459" s="133"/>
      <c r="J459" s="132"/>
      <c r="K459" s="131"/>
      <c r="L459" s="130"/>
    </row>
    <row r="460" spans="3:12">
      <c r="C460" s="134"/>
      <c r="D460" s="134"/>
      <c r="E460" s="134"/>
      <c r="F460" s="134"/>
      <c r="G460" s="167"/>
      <c r="H460" s="134"/>
      <c r="I460" s="133"/>
      <c r="J460" s="132"/>
      <c r="K460" s="131"/>
      <c r="L460" s="130"/>
    </row>
    <row r="461" spans="3:12">
      <c r="C461" s="134"/>
      <c r="D461" s="134"/>
      <c r="E461" s="134"/>
      <c r="F461" s="134"/>
      <c r="G461" s="167"/>
      <c r="H461" s="134"/>
      <c r="I461" s="133"/>
      <c r="J461" s="132"/>
      <c r="K461" s="131"/>
      <c r="L461" s="130"/>
    </row>
    <row r="462" spans="3:12">
      <c r="C462" s="134"/>
      <c r="D462" s="134"/>
      <c r="E462" s="134"/>
      <c r="F462" s="134"/>
      <c r="G462" s="167"/>
      <c r="H462" s="134"/>
      <c r="I462" s="133"/>
      <c r="J462" s="132"/>
      <c r="K462" s="131"/>
      <c r="L462" s="130"/>
    </row>
    <row r="463" spans="3:12">
      <c r="C463" s="134"/>
      <c r="D463" s="134"/>
      <c r="E463" s="134"/>
      <c r="F463" s="134"/>
      <c r="G463" s="167"/>
      <c r="H463" s="134"/>
      <c r="I463" s="133"/>
      <c r="J463" s="132"/>
      <c r="K463" s="131"/>
      <c r="L463" s="130"/>
    </row>
    <row r="464" spans="3:12">
      <c r="C464" s="134"/>
      <c r="D464" s="134"/>
      <c r="E464" s="134"/>
      <c r="F464" s="134"/>
      <c r="G464" s="167"/>
      <c r="H464" s="134"/>
      <c r="I464" s="133"/>
      <c r="J464" s="132"/>
      <c r="K464" s="131"/>
      <c r="L464" s="130"/>
    </row>
    <row r="465" spans="3:12">
      <c r="C465" s="134"/>
      <c r="D465" s="134"/>
      <c r="E465" s="134"/>
      <c r="F465" s="134"/>
      <c r="G465" s="167"/>
      <c r="H465" s="134"/>
      <c r="I465" s="133"/>
      <c r="J465" s="132"/>
      <c r="K465" s="131"/>
      <c r="L465" s="130"/>
    </row>
    <row r="466" spans="3:12">
      <c r="C466" s="134"/>
      <c r="D466" s="134"/>
      <c r="E466" s="134"/>
      <c r="F466" s="134"/>
      <c r="G466" s="167"/>
      <c r="H466" s="134"/>
      <c r="I466" s="133"/>
      <c r="J466" s="132"/>
      <c r="K466" s="131"/>
      <c r="L466" s="130"/>
    </row>
    <row r="467" spans="3:12">
      <c r="C467" s="134"/>
      <c r="D467" s="134"/>
      <c r="E467" s="134"/>
      <c r="F467" s="134"/>
      <c r="G467" s="167"/>
      <c r="H467" s="134"/>
      <c r="I467" s="133"/>
      <c r="J467" s="132"/>
      <c r="K467" s="131"/>
      <c r="L467" s="130"/>
    </row>
    <row r="468" spans="3:12">
      <c r="C468" s="134"/>
      <c r="D468" s="134"/>
      <c r="E468" s="134"/>
      <c r="F468" s="134"/>
      <c r="G468" s="167"/>
      <c r="H468" s="134"/>
      <c r="I468" s="133"/>
      <c r="J468" s="132"/>
      <c r="K468" s="131"/>
      <c r="L468" s="130"/>
    </row>
    <row r="469" spans="3:12">
      <c r="C469" s="134"/>
      <c r="D469" s="134"/>
      <c r="E469" s="134"/>
      <c r="F469" s="134"/>
      <c r="G469" s="167"/>
      <c r="H469" s="134"/>
      <c r="I469" s="133"/>
      <c r="J469" s="132"/>
      <c r="K469" s="131"/>
      <c r="L469" s="130"/>
    </row>
    <row r="470" spans="3:12">
      <c r="C470" s="134"/>
      <c r="D470" s="134"/>
      <c r="E470" s="134"/>
      <c r="F470" s="134"/>
      <c r="G470" s="167"/>
      <c r="H470" s="134"/>
      <c r="I470" s="133"/>
      <c r="J470" s="132"/>
      <c r="K470" s="131"/>
      <c r="L470" s="130"/>
    </row>
    <row r="471" spans="3:12">
      <c r="C471" s="134"/>
      <c r="D471" s="134"/>
      <c r="E471" s="134"/>
      <c r="F471" s="134"/>
      <c r="G471" s="167"/>
      <c r="H471" s="134"/>
      <c r="I471" s="133"/>
      <c r="J471" s="132"/>
      <c r="K471" s="131"/>
      <c r="L471" s="130"/>
    </row>
    <row r="472" spans="3:12">
      <c r="C472" s="134"/>
      <c r="D472" s="134"/>
      <c r="E472" s="134"/>
      <c r="F472" s="134"/>
      <c r="G472" s="167"/>
      <c r="H472" s="134"/>
      <c r="I472" s="133"/>
      <c r="J472" s="132"/>
      <c r="K472" s="131"/>
      <c r="L472" s="130"/>
    </row>
    <row r="473" spans="3:12">
      <c r="C473" s="134"/>
      <c r="D473" s="134"/>
      <c r="E473" s="134"/>
      <c r="F473" s="134"/>
      <c r="G473" s="167"/>
      <c r="H473" s="134"/>
      <c r="I473" s="133"/>
      <c r="J473" s="132"/>
      <c r="K473" s="131"/>
      <c r="L473" s="130"/>
    </row>
    <row r="474" spans="3:12">
      <c r="C474" s="134"/>
      <c r="D474" s="134"/>
      <c r="E474" s="134"/>
      <c r="F474" s="134"/>
      <c r="G474" s="167"/>
      <c r="H474" s="134"/>
      <c r="I474" s="133"/>
      <c r="J474" s="132"/>
      <c r="K474" s="131"/>
      <c r="L474" s="130"/>
    </row>
    <row r="475" spans="3:12">
      <c r="C475" s="134"/>
      <c r="D475" s="134"/>
      <c r="E475" s="134"/>
      <c r="F475" s="134"/>
      <c r="G475" s="167"/>
      <c r="H475" s="134"/>
      <c r="I475" s="133"/>
      <c r="J475" s="132"/>
      <c r="K475" s="131"/>
      <c r="L475" s="130"/>
    </row>
    <row r="476" spans="3:12">
      <c r="C476" s="134"/>
      <c r="D476" s="134"/>
      <c r="E476" s="134"/>
      <c r="F476" s="134"/>
      <c r="G476" s="167"/>
      <c r="H476" s="134"/>
      <c r="I476" s="133"/>
      <c r="J476" s="132"/>
      <c r="K476" s="131"/>
      <c r="L476" s="130"/>
    </row>
    <row r="477" spans="3:12">
      <c r="C477" s="134"/>
      <c r="D477" s="134"/>
      <c r="E477" s="134"/>
      <c r="F477" s="134"/>
      <c r="G477" s="167"/>
      <c r="H477" s="134"/>
      <c r="I477" s="133"/>
      <c r="J477" s="132"/>
      <c r="K477" s="131"/>
      <c r="L477" s="130"/>
    </row>
    <row r="478" spans="3:12">
      <c r="C478" s="134"/>
      <c r="D478" s="134"/>
      <c r="E478" s="134"/>
      <c r="F478" s="134"/>
      <c r="G478" s="167"/>
      <c r="H478" s="134"/>
      <c r="I478" s="133"/>
      <c r="J478" s="132"/>
      <c r="K478" s="131"/>
      <c r="L478" s="130"/>
    </row>
    <row r="479" spans="3:12">
      <c r="C479" s="134"/>
      <c r="D479" s="134"/>
      <c r="E479" s="134"/>
      <c r="F479" s="134"/>
      <c r="G479" s="167"/>
      <c r="H479" s="134"/>
      <c r="I479" s="133"/>
      <c r="J479" s="132"/>
      <c r="K479" s="131"/>
      <c r="L479" s="130"/>
    </row>
    <row r="480" spans="3:12">
      <c r="C480" s="134"/>
      <c r="D480" s="134"/>
      <c r="E480" s="134"/>
      <c r="F480" s="134"/>
      <c r="G480" s="167"/>
      <c r="H480" s="134"/>
      <c r="I480" s="133"/>
      <c r="J480" s="132"/>
      <c r="K480" s="131"/>
      <c r="L480" s="130"/>
    </row>
    <row r="481" spans="3:12">
      <c r="C481" s="134"/>
      <c r="D481" s="134"/>
      <c r="E481" s="134"/>
      <c r="F481" s="134"/>
      <c r="G481" s="167"/>
      <c r="H481" s="134"/>
      <c r="I481" s="133"/>
      <c r="J481" s="132"/>
      <c r="K481" s="131"/>
      <c r="L481" s="130"/>
    </row>
    <row r="482" spans="3:12">
      <c r="C482" s="134"/>
      <c r="D482" s="134"/>
      <c r="E482" s="134"/>
      <c r="F482" s="134"/>
      <c r="G482" s="167"/>
      <c r="H482" s="134"/>
      <c r="I482" s="133"/>
      <c r="J482" s="132"/>
      <c r="K482" s="131"/>
      <c r="L482" s="130"/>
    </row>
    <row r="483" spans="3:12">
      <c r="C483" s="134"/>
      <c r="D483" s="134"/>
      <c r="E483" s="134"/>
      <c r="F483" s="134"/>
      <c r="G483" s="167"/>
      <c r="H483" s="134"/>
      <c r="I483" s="133"/>
      <c r="J483" s="132"/>
      <c r="K483" s="131"/>
      <c r="L483" s="130"/>
    </row>
    <row r="484" spans="3:12">
      <c r="C484" s="134"/>
      <c r="D484" s="134"/>
      <c r="E484" s="134"/>
      <c r="F484" s="134"/>
      <c r="G484" s="167"/>
      <c r="H484" s="134"/>
      <c r="I484" s="133"/>
      <c r="J484" s="132"/>
      <c r="K484" s="131"/>
      <c r="L484" s="130"/>
    </row>
    <row r="485" spans="3:12">
      <c r="C485" s="134"/>
      <c r="D485" s="134"/>
      <c r="E485" s="134"/>
      <c r="F485" s="134"/>
      <c r="G485" s="167"/>
      <c r="H485" s="134"/>
      <c r="I485" s="133"/>
      <c r="J485" s="132"/>
      <c r="K485" s="131"/>
      <c r="L485" s="130"/>
    </row>
    <row r="486" spans="3:12">
      <c r="C486" s="134"/>
      <c r="D486" s="134"/>
      <c r="E486" s="134"/>
      <c r="F486" s="134"/>
      <c r="G486" s="167"/>
      <c r="H486" s="134"/>
      <c r="I486" s="133"/>
      <c r="J486" s="132"/>
      <c r="K486" s="131"/>
      <c r="L486" s="130"/>
    </row>
    <row r="487" spans="3:12">
      <c r="C487" s="134"/>
      <c r="D487" s="134"/>
      <c r="E487" s="134"/>
      <c r="F487" s="134"/>
      <c r="G487" s="167"/>
      <c r="H487" s="134"/>
      <c r="I487" s="133"/>
      <c r="J487" s="132"/>
      <c r="K487" s="131"/>
      <c r="L487" s="130"/>
    </row>
    <row r="488" spans="3:12">
      <c r="C488" s="134"/>
      <c r="D488" s="134"/>
      <c r="E488" s="134"/>
      <c r="F488" s="134"/>
      <c r="G488" s="167"/>
      <c r="H488" s="134"/>
      <c r="I488" s="133"/>
      <c r="J488" s="132"/>
      <c r="K488" s="131"/>
      <c r="L488" s="130"/>
    </row>
    <row r="489" spans="3:12">
      <c r="C489" s="134"/>
      <c r="D489" s="134"/>
      <c r="E489" s="134"/>
      <c r="F489" s="134"/>
      <c r="G489" s="167"/>
      <c r="H489" s="134"/>
      <c r="I489" s="133"/>
      <c r="J489" s="132"/>
      <c r="K489" s="131"/>
      <c r="L489" s="130"/>
    </row>
    <row r="490" spans="3:12">
      <c r="C490" s="134"/>
      <c r="D490" s="134"/>
      <c r="E490" s="134"/>
      <c r="F490" s="134"/>
      <c r="G490" s="167"/>
      <c r="H490" s="134"/>
      <c r="I490" s="133"/>
      <c r="J490" s="132"/>
      <c r="K490" s="131"/>
      <c r="L490" s="130"/>
    </row>
    <row r="491" spans="3:12">
      <c r="C491" s="134"/>
      <c r="D491" s="134"/>
      <c r="E491" s="134"/>
      <c r="F491" s="134"/>
      <c r="G491" s="167"/>
      <c r="H491" s="134"/>
      <c r="I491" s="133"/>
      <c r="J491" s="132"/>
      <c r="K491" s="131"/>
      <c r="L491" s="130"/>
    </row>
    <row r="492" spans="3:12">
      <c r="C492" s="134"/>
      <c r="D492" s="134"/>
      <c r="E492" s="134"/>
      <c r="F492" s="134"/>
      <c r="G492" s="167"/>
      <c r="H492" s="134"/>
      <c r="I492" s="133"/>
      <c r="J492" s="132"/>
      <c r="K492" s="131"/>
      <c r="L492" s="130"/>
    </row>
    <row r="493" spans="3:12">
      <c r="C493" s="134"/>
      <c r="D493" s="134"/>
      <c r="E493" s="134"/>
      <c r="F493" s="134"/>
      <c r="G493" s="167"/>
      <c r="H493" s="134"/>
      <c r="I493" s="133"/>
      <c r="J493" s="132"/>
      <c r="K493" s="131"/>
      <c r="L493" s="130"/>
    </row>
    <row r="494" spans="3:12">
      <c r="C494" s="134"/>
      <c r="D494" s="134"/>
      <c r="E494" s="134"/>
      <c r="F494" s="134"/>
      <c r="G494" s="167"/>
      <c r="H494" s="134"/>
      <c r="I494" s="133"/>
      <c r="J494" s="132"/>
      <c r="K494" s="131"/>
      <c r="L494" s="130"/>
    </row>
    <row r="495" spans="3:12">
      <c r="C495" s="134"/>
      <c r="D495" s="134"/>
      <c r="E495" s="134"/>
      <c r="F495" s="134"/>
      <c r="G495" s="167"/>
      <c r="H495" s="134"/>
      <c r="I495" s="133"/>
      <c r="J495" s="132"/>
      <c r="K495" s="131"/>
      <c r="L495" s="130"/>
    </row>
    <row r="496" spans="3:12">
      <c r="C496" s="134"/>
      <c r="D496" s="134"/>
      <c r="E496" s="134"/>
      <c r="F496" s="134"/>
      <c r="G496" s="167"/>
      <c r="H496" s="134"/>
      <c r="I496" s="133"/>
      <c r="J496" s="132"/>
      <c r="K496" s="131"/>
      <c r="L496" s="130"/>
    </row>
    <row r="497" spans="3:12">
      <c r="C497" s="134"/>
      <c r="D497" s="134"/>
      <c r="E497" s="134"/>
      <c r="F497" s="134"/>
      <c r="G497" s="167"/>
      <c r="H497" s="134"/>
      <c r="I497" s="133"/>
      <c r="J497" s="132"/>
      <c r="K497" s="131"/>
      <c r="L497" s="130"/>
    </row>
    <row r="498" spans="3:12">
      <c r="C498" s="134"/>
      <c r="D498" s="134"/>
      <c r="E498" s="134"/>
      <c r="F498" s="134"/>
      <c r="G498" s="167"/>
      <c r="H498" s="134"/>
      <c r="I498" s="133"/>
      <c r="J498" s="132"/>
      <c r="K498" s="131"/>
      <c r="L498" s="130"/>
    </row>
    <row r="499" spans="3:12">
      <c r="C499" s="134"/>
      <c r="D499" s="134"/>
      <c r="E499" s="134"/>
      <c r="F499" s="134"/>
      <c r="G499" s="167"/>
      <c r="H499" s="134"/>
      <c r="I499" s="133"/>
      <c r="J499" s="132"/>
      <c r="K499" s="131"/>
      <c r="L499" s="130"/>
    </row>
    <row r="500" spans="3:12">
      <c r="C500" s="134"/>
      <c r="D500" s="134"/>
      <c r="E500" s="134"/>
      <c r="F500" s="134"/>
      <c r="G500" s="167"/>
      <c r="H500" s="134"/>
      <c r="I500" s="133"/>
      <c r="J500" s="132"/>
      <c r="K500" s="131"/>
      <c r="L500" s="130"/>
    </row>
    <row r="501" spans="3:12">
      <c r="C501" s="134"/>
      <c r="D501" s="134"/>
      <c r="E501" s="134"/>
      <c r="F501" s="134"/>
      <c r="G501" s="167"/>
      <c r="H501" s="134"/>
      <c r="I501" s="133"/>
      <c r="J501" s="132"/>
      <c r="K501" s="131"/>
      <c r="L501" s="130"/>
    </row>
    <row r="502" spans="3:12">
      <c r="C502" s="134"/>
      <c r="D502" s="134"/>
      <c r="E502" s="134"/>
      <c r="F502" s="134"/>
      <c r="G502" s="167"/>
      <c r="H502" s="134"/>
      <c r="I502" s="133"/>
      <c r="J502" s="132"/>
      <c r="K502" s="131"/>
      <c r="L502" s="130"/>
    </row>
    <row r="503" spans="3:12">
      <c r="C503" s="134"/>
      <c r="D503" s="134"/>
      <c r="E503" s="134"/>
      <c r="F503" s="134"/>
      <c r="G503" s="167"/>
      <c r="H503" s="134"/>
      <c r="I503" s="133"/>
      <c r="J503" s="132"/>
      <c r="K503" s="131"/>
      <c r="L503" s="130"/>
    </row>
    <row r="504" spans="3:12">
      <c r="C504" s="134"/>
      <c r="D504" s="134"/>
      <c r="E504" s="134"/>
      <c r="F504" s="134"/>
      <c r="G504" s="167"/>
      <c r="H504" s="134"/>
      <c r="I504" s="133"/>
      <c r="J504" s="132"/>
      <c r="K504" s="131"/>
      <c r="L504" s="130"/>
    </row>
    <row r="505" spans="3:12">
      <c r="C505" s="134"/>
      <c r="D505" s="134"/>
      <c r="E505" s="134"/>
      <c r="F505" s="134"/>
      <c r="G505" s="167"/>
      <c r="H505" s="134"/>
      <c r="I505" s="133"/>
      <c r="J505" s="132"/>
      <c r="K505" s="131"/>
      <c r="L505" s="130"/>
    </row>
    <row r="506" spans="3:12">
      <c r="C506" s="134"/>
      <c r="D506" s="134"/>
      <c r="E506" s="134"/>
      <c r="F506" s="134"/>
      <c r="G506" s="167"/>
      <c r="H506" s="134"/>
      <c r="I506" s="133"/>
      <c r="J506" s="132"/>
      <c r="K506" s="131"/>
      <c r="L506" s="130"/>
    </row>
    <row r="507" spans="3:12">
      <c r="C507" s="134"/>
      <c r="D507" s="134"/>
      <c r="E507" s="134"/>
      <c r="F507" s="134"/>
      <c r="G507" s="167"/>
      <c r="H507" s="134"/>
      <c r="I507" s="133"/>
      <c r="J507" s="132"/>
      <c r="K507" s="131"/>
      <c r="L507" s="130"/>
    </row>
    <row r="508" spans="3:12">
      <c r="C508" s="134"/>
      <c r="D508" s="134"/>
      <c r="E508" s="134"/>
      <c r="F508" s="134"/>
      <c r="G508" s="167"/>
      <c r="H508" s="134"/>
      <c r="I508" s="133"/>
      <c r="J508" s="132"/>
      <c r="K508" s="131"/>
      <c r="L508" s="130"/>
    </row>
    <row r="509" spans="3:12">
      <c r="C509" s="134"/>
      <c r="D509" s="134"/>
      <c r="E509" s="134"/>
      <c r="F509" s="134"/>
      <c r="G509" s="167"/>
      <c r="H509" s="134"/>
      <c r="I509" s="133"/>
      <c r="J509" s="132"/>
      <c r="K509" s="131"/>
      <c r="L509" s="130"/>
    </row>
    <row r="510" spans="3:12">
      <c r="C510" s="134"/>
      <c r="D510" s="134"/>
      <c r="E510" s="134"/>
      <c r="F510" s="134"/>
      <c r="G510" s="167"/>
      <c r="H510" s="134"/>
      <c r="I510" s="133"/>
      <c r="J510" s="132"/>
      <c r="K510" s="131"/>
      <c r="L510" s="130"/>
    </row>
    <row r="511" spans="3:12">
      <c r="C511" s="134"/>
      <c r="D511" s="134"/>
      <c r="E511" s="134"/>
      <c r="F511" s="134"/>
      <c r="G511" s="167"/>
      <c r="H511" s="134"/>
      <c r="I511" s="133"/>
      <c r="J511" s="132"/>
      <c r="K511" s="131"/>
      <c r="L511" s="130"/>
    </row>
    <row r="512" spans="3:12">
      <c r="C512" s="134"/>
      <c r="D512" s="134"/>
      <c r="E512" s="134"/>
      <c r="F512" s="134"/>
      <c r="G512" s="167"/>
      <c r="H512" s="134"/>
      <c r="I512" s="133"/>
      <c r="J512" s="132"/>
      <c r="K512" s="131"/>
      <c r="L512" s="130"/>
    </row>
    <row r="513" spans="3:12">
      <c r="C513" s="134"/>
      <c r="D513" s="134"/>
      <c r="E513" s="134"/>
      <c r="F513" s="134"/>
      <c r="G513" s="167"/>
      <c r="H513" s="134"/>
      <c r="I513" s="133"/>
      <c r="J513" s="132"/>
      <c r="K513" s="131"/>
      <c r="L513" s="130"/>
    </row>
    <row r="514" spans="3:12">
      <c r="C514" s="134"/>
      <c r="D514" s="134"/>
      <c r="E514" s="134"/>
      <c r="F514" s="134"/>
      <c r="G514" s="167"/>
      <c r="H514" s="134"/>
      <c r="I514" s="133"/>
      <c r="J514" s="132"/>
      <c r="K514" s="131"/>
      <c r="L514" s="130"/>
    </row>
    <row r="515" spans="3:12">
      <c r="C515" s="134"/>
      <c r="D515" s="134"/>
      <c r="E515" s="134"/>
      <c r="F515" s="134"/>
      <c r="G515" s="167"/>
      <c r="H515" s="134"/>
      <c r="I515" s="133"/>
      <c r="J515" s="132"/>
      <c r="K515" s="131"/>
      <c r="L515" s="130"/>
    </row>
    <row r="516" spans="3:12">
      <c r="C516" s="134"/>
      <c r="D516" s="134"/>
      <c r="E516" s="134"/>
      <c r="F516" s="134"/>
      <c r="G516" s="167"/>
      <c r="H516" s="134"/>
      <c r="I516" s="133"/>
      <c r="J516" s="132"/>
      <c r="K516" s="131"/>
      <c r="L516" s="130"/>
    </row>
    <row r="517" spans="3:12">
      <c r="C517" s="134"/>
      <c r="D517" s="134"/>
      <c r="E517" s="134"/>
      <c r="F517" s="134"/>
      <c r="G517" s="167"/>
      <c r="H517" s="134"/>
      <c r="I517" s="133"/>
      <c r="J517" s="132"/>
      <c r="K517" s="131"/>
      <c r="L517" s="130"/>
    </row>
    <row r="518" spans="3:12">
      <c r="C518" s="134"/>
      <c r="D518" s="134"/>
      <c r="E518" s="134"/>
      <c r="F518" s="134"/>
      <c r="G518" s="167"/>
      <c r="H518" s="134"/>
      <c r="I518" s="133"/>
      <c r="J518" s="132"/>
      <c r="K518" s="131"/>
      <c r="L518" s="130"/>
    </row>
    <row r="519" spans="3:12">
      <c r="C519" s="134"/>
      <c r="D519" s="134"/>
      <c r="E519" s="134"/>
      <c r="F519" s="134"/>
      <c r="G519" s="167"/>
      <c r="H519" s="134"/>
      <c r="I519" s="133"/>
      <c r="J519" s="132"/>
      <c r="K519" s="131"/>
      <c r="L519" s="130"/>
    </row>
    <row r="520" spans="3:12">
      <c r="C520" s="134"/>
      <c r="D520" s="134"/>
      <c r="E520" s="134"/>
      <c r="F520" s="134"/>
      <c r="G520" s="167"/>
      <c r="H520" s="134"/>
      <c r="I520" s="133"/>
      <c r="J520" s="132"/>
      <c r="K520" s="131"/>
      <c r="L520" s="130"/>
    </row>
    <row r="521" spans="3:12">
      <c r="C521" s="134"/>
      <c r="D521" s="134"/>
      <c r="E521" s="134"/>
      <c r="F521" s="134"/>
      <c r="G521" s="167"/>
      <c r="H521" s="134"/>
      <c r="I521" s="133"/>
      <c r="J521" s="132"/>
      <c r="K521" s="131"/>
      <c r="L521" s="130"/>
    </row>
    <row r="522" spans="3:12">
      <c r="C522" s="134"/>
      <c r="D522" s="134"/>
      <c r="E522" s="134"/>
      <c r="F522" s="134"/>
      <c r="G522" s="167"/>
      <c r="H522" s="134"/>
      <c r="I522" s="133"/>
      <c r="J522" s="132"/>
      <c r="K522" s="131"/>
      <c r="L522" s="130"/>
    </row>
    <row r="523" spans="3:12">
      <c r="C523" s="134"/>
      <c r="D523" s="134"/>
      <c r="E523" s="134"/>
      <c r="F523" s="134"/>
      <c r="G523" s="167"/>
      <c r="H523" s="134"/>
      <c r="I523" s="133"/>
      <c r="J523" s="132"/>
      <c r="K523" s="131"/>
      <c r="L523" s="130"/>
    </row>
    <row r="524" spans="3:12">
      <c r="C524" s="134"/>
      <c r="D524" s="134"/>
      <c r="E524" s="134"/>
      <c r="F524" s="134"/>
      <c r="G524" s="167"/>
      <c r="H524" s="134"/>
      <c r="I524" s="133"/>
      <c r="J524" s="132"/>
      <c r="K524" s="131"/>
      <c r="L524" s="130"/>
    </row>
    <row r="525" spans="3:12">
      <c r="C525" s="134"/>
      <c r="D525" s="134"/>
      <c r="E525" s="134"/>
      <c r="F525" s="134"/>
      <c r="G525" s="167"/>
      <c r="H525" s="134"/>
      <c r="I525" s="133"/>
      <c r="J525" s="132"/>
      <c r="K525" s="131"/>
      <c r="L525" s="130"/>
    </row>
    <row r="526" spans="3:12">
      <c r="C526" s="134"/>
      <c r="D526" s="134"/>
      <c r="E526" s="134"/>
      <c r="F526" s="134"/>
      <c r="G526" s="167"/>
      <c r="H526" s="134"/>
      <c r="I526" s="133"/>
      <c r="J526" s="132"/>
      <c r="K526" s="131"/>
      <c r="L526" s="130"/>
    </row>
    <row r="527" spans="3:12">
      <c r="C527" s="134"/>
      <c r="D527" s="134"/>
      <c r="E527" s="134"/>
      <c r="F527" s="134"/>
      <c r="G527" s="167"/>
      <c r="H527" s="134"/>
      <c r="I527" s="133"/>
      <c r="J527" s="132"/>
      <c r="K527" s="131"/>
      <c r="L527" s="130"/>
    </row>
    <row r="528" spans="3:12">
      <c r="C528" s="134"/>
      <c r="D528" s="134"/>
      <c r="E528" s="134"/>
      <c r="F528" s="134"/>
      <c r="G528" s="167"/>
      <c r="H528" s="134"/>
      <c r="I528" s="133"/>
      <c r="J528" s="132"/>
      <c r="K528" s="131"/>
      <c r="L528" s="130"/>
    </row>
    <row r="529" spans="3:12">
      <c r="C529" s="134"/>
      <c r="D529" s="134"/>
      <c r="E529" s="134"/>
      <c r="F529" s="134"/>
      <c r="G529" s="167"/>
      <c r="H529" s="134"/>
      <c r="I529" s="133"/>
      <c r="J529" s="132"/>
      <c r="K529" s="131"/>
      <c r="L529" s="130"/>
    </row>
    <row r="530" spans="3:12">
      <c r="C530" s="134"/>
      <c r="D530" s="134"/>
      <c r="E530" s="134"/>
      <c r="F530" s="134"/>
      <c r="G530" s="167"/>
      <c r="H530" s="134"/>
      <c r="I530" s="133"/>
      <c r="J530" s="132"/>
      <c r="K530" s="131"/>
      <c r="L530" s="130"/>
    </row>
    <row r="531" spans="3:12">
      <c r="C531" s="134"/>
      <c r="D531" s="134"/>
      <c r="E531" s="134"/>
      <c r="F531" s="134"/>
      <c r="G531" s="167"/>
      <c r="H531" s="134"/>
      <c r="I531" s="133"/>
      <c r="J531" s="132"/>
      <c r="K531" s="131"/>
      <c r="L531" s="130"/>
    </row>
    <row r="532" spans="3:12">
      <c r="C532" s="134"/>
      <c r="D532" s="134"/>
      <c r="E532" s="134"/>
      <c r="F532" s="134"/>
      <c r="G532" s="167"/>
      <c r="H532" s="134"/>
      <c r="I532" s="133"/>
      <c r="J532" s="132"/>
      <c r="K532" s="131"/>
      <c r="L532" s="130"/>
    </row>
    <row r="533" spans="3:12">
      <c r="C533" s="134"/>
      <c r="D533" s="134"/>
      <c r="E533" s="134"/>
      <c r="F533" s="134"/>
      <c r="G533" s="167"/>
      <c r="H533" s="134"/>
      <c r="I533" s="133"/>
      <c r="J533" s="132"/>
      <c r="K533" s="131"/>
      <c r="L533" s="130"/>
    </row>
    <row r="534" spans="3:12">
      <c r="C534" s="134"/>
      <c r="D534" s="134"/>
      <c r="E534" s="134"/>
      <c r="F534" s="134"/>
      <c r="G534" s="167"/>
      <c r="H534" s="134"/>
      <c r="I534" s="133"/>
      <c r="J534" s="132"/>
      <c r="K534" s="131"/>
      <c r="L534" s="130"/>
    </row>
    <row r="535" spans="3:12">
      <c r="C535" s="134"/>
      <c r="D535" s="134"/>
      <c r="E535" s="134"/>
      <c r="F535" s="134"/>
      <c r="G535" s="167"/>
      <c r="H535" s="134"/>
      <c r="I535" s="133"/>
      <c r="J535" s="132"/>
      <c r="K535" s="131"/>
      <c r="L535" s="130"/>
    </row>
    <row r="536" spans="3:12">
      <c r="C536" s="134"/>
      <c r="D536" s="134"/>
      <c r="E536" s="134"/>
      <c r="F536" s="134"/>
      <c r="G536" s="167"/>
      <c r="H536" s="134"/>
      <c r="I536" s="133"/>
      <c r="J536" s="132"/>
      <c r="K536" s="131"/>
      <c r="L536" s="130"/>
    </row>
    <row r="537" spans="3:12">
      <c r="C537" s="134"/>
      <c r="D537" s="134"/>
      <c r="E537" s="134"/>
      <c r="F537" s="134"/>
      <c r="G537" s="167"/>
      <c r="H537" s="134"/>
      <c r="I537" s="133"/>
      <c r="J537" s="132"/>
      <c r="K537" s="131"/>
      <c r="L537" s="130"/>
    </row>
    <row r="538" spans="3:12">
      <c r="C538" s="134"/>
      <c r="D538" s="134"/>
      <c r="E538" s="134"/>
      <c r="F538" s="134"/>
      <c r="G538" s="167"/>
      <c r="H538" s="134"/>
      <c r="I538" s="133"/>
      <c r="J538" s="132"/>
      <c r="K538" s="131"/>
      <c r="L538" s="130"/>
    </row>
    <row r="539" spans="3:12">
      <c r="C539" s="134"/>
      <c r="D539" s="134"/>
      <c r="E539" s="134"/>
      <c r="F539" s="134"/>
      <c r="G539" s="167"/>
      <c r="H539" s="134"/>
      <c r="I539" s="133"/>
      <c r="J539" s="132"/>
      <c r="K539" s="131"/>
      <c r="L539" s="130"/>
    </row>
    <row r="540" spans="3:12">
      <c r="C540" s="134"/>
      <c r="D540" s="134"/>
      <c r="E540" s="134"/>
      <c r="F540" s="134"/>
      <c r="G540" s="167"/>
      <c r="H540" s="134"/>
      <c r="I540" s="133"/>
      <c r="J540" s="132"/>
      <c r="K540" s="131"/>
      <c r="L540" s="130"/>
    </row>
    <row r="541" spans="3:12">
      <c r="C541" s="134"/>
      <c r="D541" s="134"/>
      <c r="E541" s="134"/>
      <c r="F541" s="134"/>
      <c r="G541" s="167"/>
      <c r="H541" s="134"/>
      <c r="I541" s="133"/>
      <c r="J541" s="132"/>
      <c r="K541" s="131"/>
      <c r="L541" s="130"/>
    </row>
    <row r="542" spans="3:12">
      <c r="C542" s="134"/>
      <c r="D542" s="134"/>
      <c r="E542" s="134"/>
      <c r="F542" s="134"/>
      <c r="G542" s="167"/>
      <c r="H542" s="134"/>
      <c r="I542" s="133"/>
      <c r="J542" s="132"/>
      <c r="K542" s="131"/>
      <c r="L542" s="130"/>
    </row>
    <row r="543" spans="3:12">
      <c r="C543" s="134"/>
      <c r="D543" s="134"/>
      <c r="E543" s="134"/>
      <c r="F543" s="134"/>
      <c r="G543" s="167"/>
      <c r="H543" s="134"/>
      <c r="I543" s="133"/>
      <c r="J543" s="132"/>
      <c r="K543" s="131"/>
      <c r="L543" s="130"/>
    </row>
    <row r="544" spans="3:12">
      <c r="C544" s="134"/>
      <c r="D544" s="134"/>
      <c r="E544" s="134"/>
      <c r="F544" s="134"/>
      <c r="G544" s="167"/>
      <c r="H544" s="134"/>
      <c r="I544" s="133"/>
      <c r="J544" s="132"/>
      <c r="K544" s="131"/>
      <c r="L544" s="130"/>
    </row>
    <row r="545" spans="3:12">
      <c r="C545" s="134"/>
      <c r="D545" s="134"/>
      <c r="E545" s="134"/>
      <c r="F545" s="134"/>
      <c r="G545" s="167"/>
      <c r="H545" s="134"/>
      <c r="I545" s="133"/>
      <c r="J545" s="132"/>
      <c r="K545" s="131"/>
      <c r="L545" s="130"/>
    </row>
    <row r="546" spans="3:12">
      <c r="C546" s="134"/>
      <c r="D546" s="134"/>
      <c r="E546" s="134"/>
      <c r="F546" s="134"/>
      <c r="G546" s="167"/>
      <c r="H546" s="134"/>
      <c r="I546" s="133"/>
      <c r="J546" s="132"/>
      <c r="K546" s="131"/>
      <c r="L546" s="130"/>
    </row>
    <row r="547" spans="3:12">
      <c r="C547" s="134"/>
      <c r="D547" s="134"/>
      <c r="E547" s="134"/>
      <c r="F547" s="134"/>
      <c r="G547" s="167"/>
      <c r="H547" s="134"/>
      <c r="I547" s="133"/>
      <c r="J547" s="132"/>
      <c r="K547" s="131"/>
      <c r="L547" s="130"/>
    </row>
    <row r="548" spans="3:12">
      <c r="C548" s="134"/>
      <c r="D548" s="134"/>
      <c r="E548" s="134"/>
      <c r="F548" s="134"/>
      <c r="G548" s="167"/>
      <c r="H548" s="134"/>
      <c r="I548" s="133"/>
      <c r="J548" s="132"/>
      <c r="K548" s="131"/>
      <c r="L548" s="130"/>
    </row>
    <row r="549" spans="3:12">
      <c r="C549" s="134"/>
      <c r="D549" s="134"/>
      <c r="E549" s="134"/>
      <c r="F549" s="134"/>
      <c r="G549" s="167"/>
      <c r="H549" s="134"/>
      <c r="I549" s="133"/>
      <c r="J549" s="132"/>
      <c r="K549" s="131"/>
      <c r="L549" s="130"/>
    </row>
    <row r="550" spans="3:12">
      <c r="C550" s="134"/>
      <c r="D550" s="134"/>
      <c r="E550" s="134"/>
      <c r="F550" s="134"/>
      <c r="G550" s="167"/>
      <c r="H550" s="134"/>
      <c r="I550" s="133"/>
      <c r="J550" s="132"/>
      <c r="K550" s="131"/>
      <c r="L550" s="130"/>
    </row>
    <row r="551" spans="3:12">
      <c r="C551" s="134"/>
      <c r="D551" s="134"/>
      <c r="E551" s="134"/>
      <c r="F551" s="134"/>
      <c r="G551" s="167"/>
      <c r="H551" s="134"/>
      <c r="I551" s="133"/>
      <c r="J551" s="132"/>
      <c r="K551" s="131"/>
      <c r="L551" s="130"/>
    </row>
    <row r="552" spans="3:12">
      <c r="C552" s="134"/>
      <c r="D552" s="134"/>
      <c r="E552" s="134"/>
      <c r="F552" s="134"/>
      <c r="G552" s="167"/>
      <c r="H552" s="134"/>
      <c r="I552" s="133"/>
      <c r="J552" s="132"/>
      <c r="K552" s="131"/>
      <c r="L552" s="130"/>
    </row>
    <row r="553" spans="3:12">
      <c r="C553" s="134"/>
      <c r="D553" s="134"/>
      <c r="E553" s="134"/>
      <c r="F553" s="134"/>
      <c r="G553" s="167"/>
      <c r="H553" s="134"/>
      <c r="I553" s="133"/>
      <c r="J553" s="132"/>
      <c r="K553" s="131"/>
      <c r="L553" s="130"/>
    </row>
    <row r="554" spans="3:12">
      <c r="C554" s="134"/>
      <c r="D554" s="134"/>
      <c r="E554" s="134"/>
      <c r="F554" s="134"/>
      <c r="G554" s="167"/>
      <c r="H554" s="134"/>
      <c r="I554" s="133"/>
      <c r="J554" s="132"/>
      <c r="K554" s="131"/>
      <c r="L554" s="130"/>
    </row>
    <row r="555" spans="3:12">
      <c r="C555" s="134"/>
      <c r="D555" s="134"/>
      <c r="E555" s="134"/>
      <c r="F555" s="134"/>
      <c r="G555" s="167"/>
      <c r="H555" s="134"/>
      <c r="I555" s="133"/>
      <c r="J555" s="132"/>
      <c r="K555" s="131"/>
      <c r="L555" s="130"/>
    </row>
    <row r="556" spans="3:12">
      <c r="C556" s="134"/>
      <c r="D556" s="134"/>
      <c r="E556" s="134"/>
      <c r="F556" s="134"/>
      <c r="G556" s="167"/>
      <c r="H556" s="134"/>
      <c r="I556" s="133"/>
      <c r="J556" s="132"/>
      <c r="K556" s="131"/>
      <c r="L556" s="130"/>
    </row>
    <row r="557" spans="3:12">
      <c r="C557" s="134"/>
      <c r="D557" s="134"/>
      <c r="E557" s="134"/>
      <c r="F557" s="134"/>
      <c r="G557" s="167"/>
      <c r="H557" s="134"/>
      <c r="I557" s="133"/>
      <c r="J557" s="132"/>
      <c r="K557" s="131"/>
      <c r="L557" s="130"/>
    </row>
    <row r="558" spans="3:12">
      <c r="C558" s="134"/>
      <c r="D558" s="134"/>
      <c r="E558" s="134"/>
      <c r="F558" s="134"/>
      <c r="G558" s="167"/>
      <c r="H558" s="134"/>
      <c r="I558" s="133"/>
      <c r="J558" s="132"/>
      <c r="K558" s="131"/>
      <c r="L558" s="130"/>
    </row>
    <row r="559" spans="3:12">
      <c r="C559" s="134"/>
      <c r="D559" s="134"/>
      <c r="E559" s="134"/>
      <c r="F559" s="134"/>
      <c r="G559" s="167"/>
      <c r="H559" s="134"/>
      <c r="I559" s="133"/>
      <c r="J559" s="132"/>
      <c r="K559" s="131"/>
      <c r="L559" s="130"/>
    </row>
    <row r="560" spans="3:12">
      <c r="C560" s="134"/>
      <c r="D560" s="134"/>
      <c r="E560" s="134"/>
      <c r="F560" s="134"/>
      <c r="G560" s="167"/>
      <c r="H560" s="134"/>
      <c r="I560" s="133"/>
      <c r="J560" s="132"/>
      <c r="K560" s="131"/>
      <c r="L560" s="130"/>
    </row>
    <row r="561" spans="3:12">
      <c r="C561" s="134"/>
      <c r="D561" s="134"/>
      <c r="E561" s="134"/>
      <c r="F561" s="134"/>
      <c r="G561" s="167"/>
      <c r="H561" s="134"/>
      <c r="I561" s="133"/>
      <c r="J561" s="132"/>
      <c r="K561" s="131"/>
      <c r="L561" s="130"/>
    </row>
    <row r="562" spans="3:12">
      <c r="C562" s="134"/>
      <c r="D562" s="134"/>
      <c r="E562" s="134"/>
      <c r="F562" s="134"/>
      <c r="G562" s="167"/>
      <c r="H562" s="134"/>
      <c r="I562" s="133"/>
      <c r="J562" s="132"/>
      <c r="K562" s="131"/>
      <c r="L562" s="130"/>
    </row>
    <row r="563" spans="3:12">
      <c r="C563" s="134"/>
      <c r="D563" s="134"/>
      <c r="E563" s="134"/>
      <c r="F563" s="134"/>
      <c r="G563" s="167"/>
      <c r="H563" s="134"/>
      <c r="I563" s="133"/>
      <c r="J563" s="132"/>
      <c r="K563" s="131"/>
      <c r="L563" s="130"/>
    </row>
    <row r="564" spans="3:12">
      <c r="C564" s="134"/>
      <c r="D564" s="134"/>
      <c r="E564" s="134"/>
      <c r="F564" s="134"/>
      <c r="G564" s="167"/>
      <c r="H564" s="134"/>
      <c r="I564" s="133"/>
      <c r="J564" s="132"/>
      <c r="K564" s="131"/>
      <c r="L564" s="130"/>
    </row>
    <row r="565" spans="3:12">
      <c r="C565" s="134"/>
      <c r="D565" s="134"/>
      <c r="E565" s="134"/>
      <c r="F565" s="134"/>
      <c r="G565" s="167"/>
      <c r="H565" s="134"/>
      <c r="I565" s="133"/>
      <c r="J565" s="132"/>
      <c r="K565" s="131"/>
      <c r="L565" s="130"/>
    </row>
    <row r="566" spans="3:12">
      <c r="C566" s="134"/>
      <c r="D566" s="134"/>
      <c r="E566" s="134"/>
      <c r="F566" s="134"/>
      <c r="G566" s="167"/>
      <c r="H566" s="134"/>
      <c r="I566" s="133"/>
      <c r="J566" s="132"/>
      <c r="K566" s="131"/>
      <c r="L566" s="130"/>
    </row>
    <row r="567" spans="3:12">
      <c r="C567" s="134"/>
      <c r="D567" s="134"/>
      <c r="E567" s="134"/>
      <c r="F567" s="134"/>
      <c r="G567" s="167"/>
      <c r="H567" s="134"/>
      <c r="I567" s="133"/>
      <c r="J567" s="132"/>
      <c r="K567" s="131"/>
      <c r="L567" s="130"/>
    </row>
    <row r="568" spans="3:12">
      <c r="C568" s="134"/>
      <c r="D568" s="134"/>
      <c r="E568" s="134"/>
      <c r="F568" s="134"/>
      <c r="G568" s="167"/>
      <c r="H568" s="134"/>
      <c r="I568" s="133"/>
      <c r="J568" s="132"/>
      <c r="K568" s="131"/>
      <c r="L568" s="130"/>
    </row>
    <row r="569" spans="3:12">
      <c r="C569" s="134"/>
      <c r="D569" s="134"/>
      <c r="E569" s="134"/>
      <c r="F569" s="134"/>
      <c r="G569" s="167"/>
      <c r="H569" s="134"/>
      <c r="I569" s="133"/>
      <c r="J569" s="132"/>
      <c r="K569" s="131"/>
      <c r="L569" s="130"/>
    </row>
    <row r="570" spans="3:12">
      <c r="C570" s="134"/>
      <c r="D570" s="134"/>
      <c r="E570" s="134"/>
      <c r="F570" s="134"/>
      <c r="G570" s="167"/>
      <c r="H570" s="134"/>
      <c r="I570" s="133"/>
      <c r="J570" s="132"/>
      <c r="K570" s="131"/>
      <c r="L570" s="130"/>
    </row>
    <row r="571" spans="3:12">
      <c r="C571" s="134"/>
      <c r="D571" s="134"/>
      <c r="E571" s="134"/>
      <c r="F571" s="134"/>
      <c r="G571" s="167"/>
      <c r="H571" s="134"/>
      <c r="I571" s="133"/>
      <c r="J571" s="132"/>
      <c r="K571" s="131"/>
      <c r="L571" s="130"/>
    </row>
    <row r="572" spans="3:12">
      <c r="C572" s="134"/>
      <c r="D572" s="134"/>
      <c r="E572" s="134"/>
      <c r="F572" s="134"/>
      <c r="G572" s="167"/>
      <c r="H572" s="134"/>
      <c r="I572" s="133"/>
      <c r="J572" s="132"/>
      <c r="K572" s="131"/>
      <c r="L572" s="130"/>
    </row>
    <row r="573" spans="3:12">
      <c r="C573" s="134"/>
      <c r="D573" s="134"/>
      <c r="E573" s="134"/>
      <c r="F573" s="134"/>
      <c r="G573" s="167"/>
      <c r="H573" s="134"/>
      <c r="I573" s="133"/>
      <c r="J573" s="132"/>
      <c r="K573" s="131"/>
      <c r="L573" s="130"/>
    </row>
    <row r="574" spans="3:12">
      <c r="C574" s="134"/>
      <c r="D574" s="134"/>
      <c r="E574" s="134"/>
      <c r="F574" s="134"/>
      <c r="G574" s="167"/>
      <c r="H574" s="134"/>
      <c r="I574" s="133"/>
      <c r="J574" s="132"/>
      <c r="K574" s="131"/>
      <c r="L574" s="130"/>
    </row>
    <row r="575" spans="3:12">
      <c r="C575" s="134"/>
      <c r="D575" s="134"/>
      <c r="E575" s="134"/>
      <c r="F575" s="134"/>
      <c r="G575" s="167"/>
      <c r="H575" s="134"/>
      <c r="I575" s="133"/>
      <c r="J575" s="132"/>
      <c r="K575" s="131"/>
      <c r="L575" s="130"/>
    </row>
    <row r="576" spans="3:12">
      <c r="C576" s="134"/>
      <c r="D576" s="134"/>
      <c r="E576" s="134"/>
      <c r="F576" s="134"/>
      <c r="G576" s="167"/>
      <c r="H576" s="134"/>
      <c r="I576" s="133"/>
      <c r="J576" s="132"/>
      <c r="K576" s="131"/>
      <c r="L576" s="130"/>
    </row>
    <row r="577" spans="3:12">
      <c r="C577" s="134"/>
      <c r="D577" s="134"/>
      <c r="E577" s="134"/>
      <c r="F577" s="134"/>
      <c r="G577" s="167"/>
      <c r="H577" s="134"/>
      <c r="I577" s="133"/>
      <c r="J577" s="132"/>
      <c r="K577" s="131"/>
      <c r="L577" s="130"/>
    </row>
    <row r="578" spans="3:12">
      <c r="C578" s="134"/>
      <c r="D578" s="134"/>
      <c r="E578" s="134"/>
      <c r="F578" s="134"/>
      <c r="G578" s="167"/>
      <c r="H578" s="134"/>
      <c r="I578" s="133"/>
      <c r="J578" s="132"/>
      <c r="K578" s="131"/>
      <c r="L578" s="130"/>
    </row>
    <row r="579" spans="3:12">
      <c r="C579" s="134"/>
      <c r="D579" s="134"/>
      <c r="E579" s="134"/>
      <c r="F579" s="134"/>
      <c r="G579" s="167"/>
      <c r="H579" s="134"/>
      <c r="I579" s="133"/>
      <c r="J579" s="132"/>
      <c r="K579" s="131"/>
      <c r="L579" s="130"/>
    </row>
    <row r="580" spans="3:12">
      <c r="C580" s="134"/>
      <c r="D580" s="134"/>
      <c r="E580" s="134"/>
      <c r="F580" s="134"/>
      <c r="G580" s="167"/>
      <c r="H580" s="134"/>
      <c r="I580" s="133"/>
      <c r="J580" s="132"/>
      <c r="K580" s="131"/>
      <c r="L580" s="130"/>
    </row>
    <row r="581" spans="3:12">
      <c r="C581" s="134"/>
      <c r="D581" s="134"/>
      <c r="E581" s="134"/>
      <c r="F581" s="134"/>
      <c r="G581" s="167"/>
      <c r="H581" s="134"/>
      <c r="I581" s="133"/>
      <c r="J581" s="132"/>
      <c r="K581" s="131"/>
      <c r="L581" s="130"/>
    </row>
    <row r="582" spans="3:12">
      <c r="C582" s="134"/>
      <c r="D582" s="134"/>
      <c r="E582" s="134"/>
      <c r="F582" s="134"/>
      <c r="G582" s="167"/>
      <c r="H582" s="134"/>
      <c r="I582" s="133"/>
      <c r="J582" s="132"/>
      <c r="K582" s="131"/>
      <c r="L582" s="130"/>
    </row>
    <row r="583" spans="3:12">
      <c r="C583" s="134"/>
      <c r="D583" s="134"/>
      <c r="E583" s="134"/>
      <c r="F583" s="134"/>
      <c r="G583" s="167"/>
      <c r="H583" s="134"/>
      <c r="I583" s="133"/>
      <c r="J583" s="132"/>
      <c r="K583" s="131"/>
      <c r="L583" s="130"/>
    </row>
    <row r="584" spans="3:12">
      <c r="C584" s="134"/>
      <c r="D584" s="134"/>
      <c r="E584" s="134"/>
      <c r="F584" s="134"/>
      <c r="G584" s="167"/>
      <c r="H584" s="134"/>
      <c r="I584" s="133"/>
      <c r="J584" s="132"/>
      <c r="K584" s="131"/>
      <c r="L584" s="130"/>
    </row>
    <row r="585" spans="3:12">
      <c r="C585" s="134"/>
      <c r="D585" s="134"/>
      <c r="E585" s="134"/>
      <c r="F585" s="134"/>
      <c r="G585" s="167"/>
      <c r="H585" s="134"/>
      <c r="I585" s="133"/>
      <c r="J585" s="132"/>
      <c r="K585" s="131"/>
      <c r="L585" s="130"/>
    </row>
    <row r="586" spans="3:12">
      <c r="C586" s="134"/>
      <c r="D586" s="134"/>
      <c r="E586" s="134"/>
      <c r="F586" s="134"/>
      <c r="G586" s="167"/>
      <c r="H586" s="134"/>
      <c r="I586" s="133"/>
      <c r="J586" s="132"/>
      <c r="K586" s="131"/>
      <c r="L586" s="130"/>
    </row>
    <row r="587" spans="3:12">
      <c r="C587" s="134"/>
      <c r="D587" s="134"/>
      <c r="E587" s="134"/>
      <c r="F587" s="134"/>
      <c r="G587" s="167"/>
      <c r="H587" s="134"/>
      <c r="I587" s="133"/>
      <c r="J587" s="132"/>
      <c r="K587" s="131"/>
      <c r="L587" s="130"/>
    </row>
    <row r="588" spans="3:12">
      <c r="C588" s="134"/>
      <c r="D588" s="134"/>
      <c r="E588" s="134"/>
      <c r="F588" s="134"/>
      <c r="G588" s="167"/>
      <c r="H588" s="134"/>
      <c r="I588" s="133"/>
      <c r="J588" s="132"/>
      <c r="K588" s="131"/>
      <c r="L588" s="130"/>
    </row>
    <row r="589" spans="3:12">
      <c r="C589" s="134"/>
      <c r="D589" s="134"/>
      <c r="E589" s="134"/>
      <c r="F589" s="134"/>
      <c r="G589" s="167"/>
      <c r="H589" s="134"/>
      <c r="I589" s="133"/>
      <c r="J589" s="132"/>
      <c r="K589" s="131"/>
      <c r="L589" s="130"/>
    </row>
    <row r="590" spans="3:12">
      <c r="C590" s="134"/>
      <c r="D590" s="134"/>
      <c r="E590" s="134"/>
      <c r="F590" s="134"/>
      <c r="G590" s="167"/>
      <c r="H590" s="134"/>
      <c r="I590" s="133"/>
      <c r="J590" s="132"/>
      <c r="K590" s="131"/>
      <c r="L590" s="130"/>
    </row>
    <row r="591" spans="3:12">
      <c r="C591" s="134"/>
      <c r="D591" s="134"/>
      <c r="E591" s="134"/>
      <c r="F591" s="134"/>
      <c r="G591" s="167"/>
      <c r="H591" s="134"/>
      <c r="I591" s="133"/>
      <c r="J591" s="132"/>
      <c r="K591" s="131"/>
      <c r="L591" s="130"/>
    </row>
    <row r="592" spans="3:12">
      <c r="C592" s="134"/>
      <c r="D592" s="134"/>
      <c r="E592" s="134"/>
      <c r="F592" s="134"/>
      <c r="G592" s="167"/>
      <c r="H592" s="134"/>
      <c r="I592" s="133"/>
      <c r="J592" s="132"/>
      <c r="K592" s="131"/>
      <c r="L592" s="130"/>
    </row>
    <row r="593" spans="3:12">
      <c r="C593" s="134"/>
      <c r="D593" s="134"/>
      <c r="E593" s="134"/>
      <c r="F593" s="134"/>
      <c r="G593" s="167"/>
      <c r="H593" s="134"/>
      <c r="I593" s="133"/>
      <c r="J593" s="132"/>
      <c r="K593" s="131"/>
      <c r="L593" s="130"/>
    </row>
    <row r="594" spans="3:12">
      <c r="C594" s="134"/>
      <c r="D594" s="134"/>
      <c r="E594" s="134"/>
      <c r="F594" s="134"/>
      <c r="G594" s="167"/>
      <c r="H594" s="134"/>
      <c r="I594" s="133"/>
      <c r="J594" s="132"/>
      <c r="K594" s="131"/>
      <c r="L594" s="130"/>
    </row>
    <row r="595" spans="3:12">
      <c r="C595" s="134"/>
      <c r="D595" s="134"/>
      <c r="E595" s="134"/>
      <c r="F595" s="134"/>
      <c r="G595" s="167"/>
      <c r="H595" s="134"/>
      <c r="I595" s="133"/>
      <c r="J595" s="132"/>
      <c r="K595" s="131"/>
      <c r="L595" s="130"/>
    </row>
    <row r="596" spans="3:12">
      <c r="C596" s="134"/>
      <c r="D596" s="134"/>
      <c r="E596" s="134"/>
      <c r="F596" s="134"/>
      <c r="G596" s="167"/>
      <c r="H596" s="134"/>
      <c r="I596" s="133"/>
      <c r="J596" s="132"/>
      <c r="K596" s="131"/>
      <c r="L596" s="130"/>
    </row>
    <row r="597" spans="3:12">
      <c r="C597" s="134"/>
      <c r="D597" s="134"/>
      <c r="E597" s="134"/>
      <c r="F597" s="134"/>
      <c r="G597" s="167"/>
      <c r="H597" s="134"/>
      <c r="I597" s="133"/>
      <c r="J597" s="132"/>
      <c r="K597" s="131"/>
      <c r="L597" s="130"/>
    </row>
    <row r="598" spans="3:12">
      <c r="C598" s="134"/>
      <c r="D598" s="134"/>
      <c r="E598" s="134"/>
      <c r="F598" s="134"/>
      <c r="G598" s="167"/>
      <c r="H598" s="134"/>
      <c r="I598" s="133"/>
      <c r="J598" s="132"/>
      <c r="K598" s="131"/>
      <c r="L598" s="130"/>
    </row>
    <row r="599" spans="3:12">
      <c r="C599" s="134"/>
      <c r="D599" s="134"/>
      <c r="E599" s="134"/>
      <c r="F599" s="134"/>
      <c r="G599" s="167"/>
      <c r="H599" s="134"/>
      <c r="I599" s="133"/>
      <c r="J599" s="132"/>
      <c r="K599" s="131"/>
      <c r="L599" s="130"/>
    </row>
    <row r="600" spans="3:12">
      <c r="C600" s="134"/>
      <c r="D600" s="134"/>
      <c r="E600" s="134"/>
      <c r="F600" s="134"/>
      <c r="G600" s="167"/>
      <c r="H600" s="134"/>
      <c r="I600" s="133"/>
      <c r="J600" s="132"/>
      <c r="K600" s="131"/>
      <c r="L600" s="130"/>
    </row>
    <row r="601" spans="3:12">
      <c r="C601" s="134"/>
      <c r="D601" s="134"/>
      <c r="E601" s="134"/>
      <c r="F601" s="134"/>
      <c r="G601" s="167"/>
      <c r="H601" s="134"/>
      <c r="I601" s="133"/>
      <c r="J601" s="132"/>
      <c r="K601" s="131"/>
      <c r="L601" s="130"/>
    </row>
    <row r="602" spans="3:12">
      <c r="C602" s="134"/>
      <c r="D602" s="134"/>
      <c r="E602" s="134"/>
      <c r="F602" s="134"/>
      <c r="G602" s="167"/>
      <c r="H602" s="134"/>
      <c r="I602" s="133"/>
      <c r="J602" s="132"/>
      <c r="K602" s="131"/>
      <c r="L602" s="130"/>
    </row>
    <row r="603" spans="3:12">
      <c r="C603" s="134"/>
      <c r="D603" s="134"/>
      <c r="E603" s="134"/>
      <c r="F603" s="134"/>
      <c r="G603" s="167"/>
      <c r="H603" s="134"/>
      <c r="I603" s="133"/>
      <c r="J603" s="132"/>
      <c r="K603" s="131"/>
      <c r="L603" s="130"/>
    </row>
  </sheetData>
  <autoFilter ref="A12:N42"/>
  <mergeCells count="10">
    <mergeCell ref="C227:L227"/>
    <mergeCell ref="C8:L8"/>
    <mergeCell ref="G10:G11"/>
    <mergeCell ref="J10:J11"/>
    <mergeCell ref="L10:L11"/>
    <mergeCell ref="C10:C11"/>
    <mergeCell ref="D10:E10"/>
    <mergeCell ref="F10:F11"/>
    <mergeCell ref="H10:H11"/>
    <mergeCell ref="I10:I11"/>
  </mergeCells>
  <phoneticPr fontId="67" type="noConversion"/>
  <pageMargins left="0.59055118110236227" right="0.19685039370078741" top="1.5748031496062993" bottom="0.98425196850393704" header="0.11811023622047245" footer="0.19685039370078741"/>
  <pageSetup paperSize="9" scale="58" firstPageNumber="0" fitToHeight="0" orientation="portrait" r:id="rId1"/>
  <headerFooter>
    <oddFooter>&amp;R&amp;P de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MSPhotoEd.3" shapeId="113679" r:id="rId5">
          <objectPr defaultSize="0" autoPict="0" r:id="rId6">
            <anchor moveWithCells="1" sizeWithCells="1">
              <from>
                <xdr:col>2</xdr:col>
                <xdr:colOff>228600</xdr:colOff>
                <xdr:row>1</xdr:row>
                <xdr:rowOff>0</xdr:rowOff>
              </from>
              <to>
                <xdr:col>3</xdr:col>
                <xdr:colOff>640080</xdr:colOff>
                <xdr:row>1</xdr:row>
                <xdr:rowOff>0</xdr:rowOff>
              </to>
            </anchor>
          </objectPr>
        </oleObject>
      </mc:Choice>
      <mc:Fallback>
        <oleObject progId="MSPhotoEd.3" shapeId="113679" r:id="rId5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8">
    <tabColor rgb="FF92D050"/>
  </sheetPr>
  <dimension ref="A1:L65"/>
  <sheetViews>
    <sheetView showGridLines="0" view="pageBreakPreview" topLeftCell="A28" zoomScaleNormal="70" zoomScaleSheetLayoutView="100" zoomScalePageLayoutView="55" workbookViewId="0">
      <selection activeCell="J55" sqref="J55"/>
    </sheetView>
  </sheetViews>
  <sheetFormatPr defaultColWidth="11.44140625" defaultRowHeight="14.4"/>
  <cols>
    <col min="1" max="1" width="11.109375" style="15" customWidth="1"/>
    <col min="2" max="2" width="38.5546875" style="40" customWidth="1"/>
    <col min="3" max="3" width="9" style="28" customWidth="1"/>
    <col min="4" max="6" width="12.6640625" style="29" customWidth="1"/>
    <col min="7" max="7" width="12.6640625" style="11" customWidth="1"/>
    <col min="8" max="8" width="12.6640625" style="13" customWidth="1"/>
    <col min="9" max="9" width="8.88671875" style="2" customWidth="1"/>
    <col min="10" max="10" width="17.33203125" style="2" bestFit="1" customWidth="1"/>
    <col min="11" max="11" width="13" style="17" customWidth="1"/>
    <col min="12" max="12" width="10.33203125" style="2" customWidth="1"/>
    <col min="13" max="15" width="11.44140625" style="2"/>
    <col min="16" max="16" width="24.109375" style="2" customWidth="1"/>
    <col min="17" max="16384" width="11.44140625" style="2"/>
  </cols>
  <sheetData>
    <row r="1" spans="1:12" s="85" customFormat="1" ht="13.8">
      <c r="A1" s="363" t="s">
        <v>0</v>
      </c>
      <c r="B1" s="348" t="s">
        <v>389</v>
      </c>
      <c r="C1" s="61"/>
      <c r="D1" s="61"/>
      <c r="E1" s="61"/>
      <c r="F1" s="61"/>
      <c r="G1" s="61"/>
      <c r="H1" s="61"/>
      <c r="K1" s="86"/>
    </row>
    <row r="2" spans="1:12" s="87" customFormat="1" ht="13.8">
      <c r="A2" s="363" t="s">
        <v>621</v>
      </c>
      <c r="B2" s="348" t="s">
        <v>622</v>
      </c>
      <c r="D2" s="88"/>
      <c r="E2" s="61"/>
      <c r="F2" s="61"/>
      <c r="G2" s="61"/>
      <c r="K2" s="89"/>
    </row>
    <row r="3" spans="1:12" s="87" customFormat="1" ht="15" customHeight="1">
      <c r="A3" s="364" t="s">
        <v>1</v>
      </c>
      <c r="B3" s="349" t="s">
        <v>618</v>
      </c>
      <c r="D3" s="88"/>
      <c r="E3" s="61"/>
      <c r="F3" s="61"/>
      <c r="G3" s="61"/>
      <c r="K3" s="89"/>
    </row>
    <row r="4" spans="1:12" s="92" customFormat="1" ht="15.75" customHeight="1">
      <c r="A4" s="365" t="s">
        <v>2</v>
      </c>
      <c r="B4" s="362" t="s">
        <v>619</v>
      </c>
      <c r="C4" s="90"/>
      <c r="D4" s="91"/>
      <c r="E4" s="90"/>
      <c r="F4" s="91"/>
      <c r="G4" s="91"/>
      <c r="K4" s="93"/>
    </row>
    <row r="5" spans="1:12" s="92" customFormat="1" ht="15.75" customHeight="1">
      <c r="A5" s="366" t="s">
        <v>359</v>
      </c>
      <c r="B5" s="74" t="s">
        <v>617</v>
      </c>
      <c r="C5" s="90"/>
      <c r="D5" s="91"/>
      <c r="E5" s="90"/>
      <c r="F5" s="91"/>
      <c r="G5" s="91"/>
      <c r="K5" s="93"/>
    </row>
    <row r="6" spans="1:12" s="92" customFormat="1" ht="15.75" customHeight="1">
      <c r="A6" s="366" t="s">
        <v>620</v>
      </c>
      <c r="B6" s="370">
        <v>0.81459999999999999</v>
      </c>
      <c r="C6" s="90"/>
      <c r="D6" s="91"/>
      <c r="E6" s="90"/>
      <c r="F6" s="91"/>
      <c r="G6" s="91"/>
      <c r="K6" s="93"/>
    </row>
    <row r="7" spans="1:12" s="1" customFormat="1" ht="15.75" customHeight="1">
      <c r="A7" s="45"/>
      <c r="B7" s="41"/>
      <c r="C7" s="26"/>
      <c r="D7" s="29"/>
      <c r="E7" s="26"/>
      <c r="F7" s="29"/>
      <c r="G7" s="29"/>
      <c r="H7" s="62"/>
      <c r="K7" s="44"/>
    </row>
    <row r="8" spans="1:12" s="1" customFormat="1" ht="15.75" customHeight="1">
      <c r="A8" s="406" t="s">
        <v>52</v>
      </c>
      <c r="B8" s="406"/>
      <c r="C8" s="406"/>
      <c r="D8" s="406"/>
      <c r="E8" s="406"/>
      <c r="F8" s="406"/>
      <c r="G8" s="406"/>
      <c r="H8" s="406"/>
      <c r="I8" s="84"/>
      <c r="J8" s="84"/>
      <c r="K8" s="84"/>
    </row>
    <row r="9" spans="1:12" s="1" customFormat="1">
      <c r="A9" s="43"/>
      <c r="B9" s="41"/>
      <c r="C9" s="16" t="s">
        <v>38</v>
      </c>
      <c r="D9" s="407"/>
      <c r="E9" s="407"/>
      <c r="F9" s="407"/>
      <c r="G9" s="407"/>
      <c r="H9" s="62"/>
      <c r="K9" s="44"/>
    </row>
    <row r="10" spans="1:12" s="3" customFormat="1" ht="8.25" customHeight="1">
      <c r="A10" s="413" t="s">
        <v>3</v>
      </c>
      <c r="B10" s="410" t="s">
        <v>53</v>
      </c>
      <c r="C10" s="412" t="s">
        <v>54</v>
      </c>
      <c r="D10" s="411" t="s">
        <v>55</v>
      </c>
      <c r="E10" s="411" t="s">
        <v>56</v>
      </c>
      <c r="F10" s="411" t="s">
        <v>57</v>
      </c>
      <c r="G10" s="411" t="s">
        <v>58</v>
      </c>
      <c r="H10" s="118" t="s">
        <v>59</v>
      </c>
      <c r="K10" s="18"/>
    </row>
    <row r="11" spans="1:12" s="4" customFormat="1" ht="13.8">
      <c r="A11" s="413"/>
      <c r="B11" s="410"/>
      <c r="C11" s="412"/>
      <c r="D11" s="411"/>
      <c r="E11" s="411"/>
      <c r="F11" s="411"/>
      <c r="G11" s="411"/>
      <c r="H11" s="119" t="s">
        <v>60</v>
      </c>
      <c r="K11" s="409"/>
    </row>
    <row r="12" spans="1:12" s="5" customFormat="1" ht="13.8">
      <c r="A12" s="413"/>
      <c r="B12" s="410"/>
      <c r="C12" s="412"/>
      <c r="D12" s="117">
        <v>30</v>
      </c>
      <c r="E12" s="117">
        <v>60</v>
      </c>
      <c r="F12" s="117">
        <v>90</v>
      </c>
      <c r="G12" s="117">
        <v>120</v>
      </c>
      <c r="H12" s="119" t="s">
        <v>279</v>
      </c>
      <c r="K12" s="409"/>
    </row>
    <row r="13" spans="1:12" s="6" customFormat="1">
      <c r="A13" s="120">
        <v>1</v>
      </c>
      <c r="B13" s="121" t="s">
        <v>316</v>
      </c>
      <c r="C13" s="122">
        <v>7.8261389161112683E-3</v>
      </c>
      <c r="D13" s="80">
        <v>32955.050000000003</v>
      </c>
      <c r="E13" s="80">
        <v>32955.050000000003</v>
      </c>
      <c r="F13" s="80">
        <v>32955.040000000001</v>
      </c>
      <c r="G13" s="80">
        <v>32955.050000000003</v>
      </c>
      <c r="H13" s="80">
        <f>G13+F13+E13+D13</f>
        <v>131820.19</v>
      </c>
      <c r="J13" s="33"/>
      <c r="K13" s="19"/>
      <c r="L13" s="32"/>
    </row>
    <row r="14" spans="1:12" s="36" customFormat="1">
      <c r="A14" s="108"/>
      <c r="B14" s="123" t="s">
        <v>61</v>
      </c>
      <c r="C14" s="109"/>
      <c r="D14" s="187">
        <v>0.25</v>
      </c>
      <c r="E14" s="187">
        <v>0.25</v>
      </c>
      <c r="F14" s="187">
        <v>0.25</v>
      </c>
      <c r="G14" s="187">
        <v>0.25</v>
      </c>
      <c r="H14" s="110"/>
      <c r="J14" s="37"/>
      <c r="K14" s="38"/>
      <c r="L14" s="39"/>
    </row>
    <row r="15" spans="1:12" s="6" customFormat="1">
      <c r="A15" s="120">
        <v>2</v>
      </c>
      <c r="B15" s="121" t="s">
        <v>207</v>
      </c>
      <c r="C15" s="122">
        <v>0.2950939535126203</v>
      </c>
      <c r="D15" s="80">
        <v>79154.588000000018</v>
      </c>
      <c r="E15" s="80">
        <v>118731.88200000001</v>
      </c>
      <c r="F15" s="80">
        <v>118731.88200000001</v>
      </c>
      <c r="G15" s="80">
        <v>79154.588000000018</v>
      </c>
      <c r="H15" s="80">
        <v>395772.94000000006</v>
      </c>
      <c r="J15" s="33"/>
      <c r="K15" s="19"/>
      <c r="L15" s="24"/>
    </row>
    <row r="16" spans="1:12" s="36" customFormat="1">
      <c r="A16" s="108"/>
      <c r="B16" s="123" t="s">
        <v>61</v>
      </c>
      <c r="C16" s="109"/>
      <c r="D16" s="187">
        <v>0.2</v>
      </c>
      <c r="E16" s="187">
        <v>0.3</v>
      </c>
      <c r="F16" s="187">
        <v>0.3</v>
      </c>
      <c r="G16" s="187">
        <v>0.2</v>
      </c>
      <c r="H16" s="110"/>
      <c r="I16" s="255"/>
      <c r="J16" s="37"/>
      <c r="K16" s="38"/>
      <c r="L16" s="39"/>
    </row>
    <row r="17" spans="1:12" s="6" customFormat="1">
      <c r="A17" s="120">
        <v>3</v>
      </c>
      <c r="B17" s="121" t="s">
        <v>321</v>
      </c>
      <c r="C17" s="122">
        <v>2.6724523053662668E-2</v>
      </c>
      <c r="D17" s="80">
        <v>21505.373999999996</v>
      </c>
      <c r="E17" s="80">
        <v>14336.915999999997</v>
      </c>
      <c r="F17" s="80">
        <v>0</v>
      </c>
      <c r="G17" s="80">
        <v>0</v>
      </c>
      <c r="H17" s="80">
        <v>35842.289999999994</v>
      </c>
      <c r="J17" s="33"/>
      <c r="K17" s="19"/>
      <c r="L17" s="24"/>
    </row>
    <row r="18" spans="1:12" s="36" customFormat="1">
      <c r="A18" s="108"/>
      <c r="B18" s="123" t="s">
        <v>61</v>
      </c>
      <c r="C18" s="109"/>
      <c r="D18" s="187">
        <v>0.6</v>
      </c>
      <c r="E18" s="187">
        <v>0.4</v>
      </c>
      <c r="F18" s="187"/>
      <c r="G18" s="187"/>
      <c r="H18" s="110"/>
      <c r="J18" s="37"/>
      <c r="K18" s="38"/>
      <c r="L18" s="39"/>
    </row>
    <row r="19" spans="1:12" s="6" customFormat="1">
      <c r="A19" s="120">
        <v>4</v>
      </c>
      <c r="B19" s="121" t="s">
        <v>208</v>
      </c>
      <c r="C19" s="122">
        <v>7.334556916182311E-2</v>
      </c>
      <c r="D19" s="80">
        <v>0</v>
      </c>
      <c r="E19" s="80">
        <v>29510.796000000002</v>
      </c>
      <c r="F19" s="80">
        <v>39347.728000000003</v>
      </c>
      <c r="G19" s="80">
        <v>29510.796000000002</v>
      </c>
      <c r="H19" s="80">
        <v>98369.32</v>
      </c>
      <c r="J19" s="33"/>
      <c r="K19" s="19"/>
      <c r="L19" s="24"/>
    </row>
    <row r="20" spans="1:12" s="36" customFormat="1">
      <c r="A20" s="108"/>
      <c r="B20" s="123" t="s">
        <v>61</v>
      </c>
      <c r="C20" s="109"/>
      <c r="D20" s="187"/>
      <c r="E20" s="187">
        <v>0.3</v>
      </c>
      <c r="F20" s="187">
        <v>0.4</v>
      </c>
      <c r="G20" s="187">
        <v>0.3</v>
      </c>
      <c r="H20" s="110"/>
      <c r="J20" s="37"/>
      <c r="K20" s="38"/>
      <c r="L20" s="39"/>
    </row>
    <row r="21" spans="1:12" s="6" customFormat="1">
      <c r="A21" s="120">
        <v>5</v>
      </c>
      <c r="B21" s="121" t="s">
        <v>209</v>
      </c>
      <c r="C21" s="122">
        <v>7.6445669279925415E-3</v>
      </c>
      <c r="D21" s="80">
        <v>0</v>
      </c>
      <c r="E21" s="80">
        <v>2050.5419999999999</v>
      </c>
      <c r="F21" s="80">
        <v>5126.3549999999996</v>
      </c>
      <c r="G21" s="80">
        <v>3075.8129999999996</v>
      </c>
      <c r="H21" s="80">
        <v>10252.709999999999</v>
      </c>
      <c r="J21" s="33"/>
      <c r="K21" s="19"/>
      <c r="L21" s="24"/>
    </row>
    <row r="22" spans="1:12" s="36" customFormat="1">
      <c r="A22" s="108"/>
      <c r="B22" s="123" t="s">
        <v>61</v>
      </c>
      <c r="C22" s="109"/>
      <c r="D22" s="187"/>
      <c r="E22" s="187">
        <v>0.2</v>
      </c>
      <c r="F22" s="187">
        <v>0.5</v>
      </c>
      <c r="G22" s="187">
        <v>0.3</v>
      </c>
      <c r="H22" s="110"/>
      <c r="J22" s="37"/>
      <c r="K22" s="38"/>
      <c r="L22" s="39"/>
    </row>
    <row r="23" spans="1:12" s="6" customFormat="1">
      <c r="A23" s="120">
        <v>6</v>
      </c>
      <c r="B23" s="121" t="s">
        <v>210</v>
      </c>
      <c r="C23" s="122">
        <v>2.2152453603331602E-2</v>
      </c>
      <c r="D23" s="80">
        <v>0</v>
      </c>
      <c r="E23" s="80">
        <v>0</v>
      </c>
      <c r="F23" s="80">
        <v>0</v>
      </c>
      <c r="G23" s="80">
        <v>29710.34</v>
      </c>
      <c r="H23" s="80">
        <v>29710.34</v>
      </c>
      <c r="J23" s="33"/>
      <c r="K23" s="19"/>
      <c r="L23" s="24"/>
    </row>
    <row r="24" spans="1:12" s="36" customFormat="1">
      <c r="A24" s="108"/>
      <c r="B24" s="123" t="s">
        <v>61</v>
      </c>
      <c r="C24" s="109"/>
      <c r="D24" s="187"/>
      <c r="E24" s="187"/>
      <c r="F24" s="187"/>
      <c r="G24" s="187">
        <v>1</v>
      </c>
      <c r="H24" s="110"/>
      <c r="J24" s="37"/>
      <c r="K24" s="38"/>
      <c r="L24" s="39"/>
    </row>
    <row r="25" spans="1:12" s="6" customFormat="1">
      <c r="A25" s="120">
        <v>7</v>
      </c>
      <c r="B25" s="121" t="s">
        <v>325</v>
      </c>
      <c r="C25" s="122">
        <v>4.0042170750381146E-3</v>
      </c>
      <c r="D25" s="80">
        <v>0</v>
      </c>
      <c r="E25" s="80">
        <v>0</v>
      </c>
      <c r="F25" s="80">
        <v>0</v>
      </c>
      <c r="G25" s="80">
        <v>5370.36</v>
      </c>
      <c r="H25" s="80">
        <v>5370.36</v>
      </c>
      <c r="J25" s="33"/>
      <c r="K25" s="19"/>
      <c r="L25" s="24"/>
    </row>
    <row r="26" spans="1:12" s="36" customFormat="1">
      <c r="A26" s="108"/>
      <c r="B26" s="123" t="s">
        <v>61</v>
      </c>
      <c r="C26" s="109"/>
      <c r="D26" s="187"/>
      <c r="E26" s="187"/>
      <c r="F26" s="187"/>
      <c r="G26" s="187">
        <v>1</v>
      </c>
      <c r="H26" s="110"/>
      <c r="J26" s="37"/>
      <c r="K26" s="38"/>
      <c r="L26" s="39"/>
    </row>
    <row r="27" spans="1:12" s="6" customFormat="1">
      <c r="A27" s="120">
        <v>8</v>
      </c>
      <c r="B27" s="121" t="s">
        <v>316</v>
      </c>
      <c r="C27" s="122">
        <v>3.5323178007265932E-3</v>
      </c>
      <c r="D27" s="80">
        <v>0</v>
      </c>
      <c r="E27" s="80">
        <v>4737.46</v>
      </c>
      <c r="F27" s="80">
        <v>0</v>
      </c>
      <c r="G27" s="80">
        <v>0</v>
      </c>
      <c r="H27" s="80">
        <v>4737.46</v>
      </c>
      <c r="J27" s="33"/>
      <c r="K27" s="19"/>
      <c r="L27" s="24"/>
    </row>
    <row r="28" spans="1:12" s="36" customFormat="1">
      <c r="A28" s="108"/>
      <c r="B28" s="123" t="s">
        <v>61</v>
      </c>
      <c r="C28" s="109"/>
      <c r="D28" s="187"/>
      <c r="E28" s="187">
        <v>1</v>
      </c>
      <c r="F28" s="187"/>
      <c r="G28" s="187"/>
      <c r="H28" s="110"/>
      <c r="J28" s="37"/>
      <c r="K28" s="38"/>
      <c r="L28" s="39"/>
    </row>
    <row r="29" spans="1:12" s="6" customFormat="1">
      <c r="A29" s="120">
        <v>9</v>
      </c>
      <c r="B29" s="121" t="s">
        <v>207</v>
      </c>
      <c r="C29" s="122">
        <v>0.14621862018948686</v>
      </c>
      <c r="D29" s="80">
        <v>0</v>
      </c>
      <c r="E29" s="80">
        <v>0</v>
      </c>
      <c r="F29" s="80">
        <v>196104.90999999997</v>
      </c>
      <c r="G29" s="80">
        <v>0</v>
      </c>
      <c r="H29" s="80">
        <v>196104.90999999997</v>
      </c>
      <c r="J29" s="33"/>
      <c r="K29" s="19"/>
      <c r="L29" s="24"/>
    </row>
    <row r="30" spans="1:12" s="36" customFormat="1">
      <c r="A30" s="108"/>
      <c r="B30" s="123" t="s">
        <v>61</v>
      </c>
      <c r="C30" s="109"/>
      <c r="D30" s="187"/>
      <c r="E30" s="187"/>
      <c r="F30" s="187">
        <v>1</v>
      </c>
      <c r="G30" s="187"/>
      <c r="H30" s="110"/>
      <c r="J30" s="37"/>
      <c r="K30" s="38"/>
      <c r="L30" s="39"/>
    </row>
    <row r="31" spans="1:12" s="6" customFormat="1">
      <c r="A31" s="120">
        <v>10</v>
      </c>
      <c r="B31" s="121" t="s">
        <v>325</v>
      </c>
      <c r="C31" s="122">
        <v>3.1662659288187118E-3</v>
      </c>
      <c r="D31" s="80">
        <v>0</v>
      </c>
      <c r="E31" s="80">
        <v>0</v>
      </c>
      <c r="F31" s="80">
        <v>0</v>
      </c>
      <c r="G31" s="80">
        <v>4246.5200000000004</v>
      </c>
      <c r="H31" s="80">
        <v>4246.5200000000004</v>
      </c>
      <c r="J31" s="33"/>
      <c r="K31" s="19"/>
      <c r="L31" s="24"/>
    </row>
    <row r="32" spans="1:12" s="36" customFormat="1">
      <c r="A32" s="108"/>
      <c r="B32" s="123" t="s">
        <v>61</v>
      </c>
      <c r="C32" s="109"/>
      <c r="D32" s="187"/>
      <c r="E32" s="187"/>
      <c r="F32" s="187"/>
      <c r="G32" s="187">
        <v>1</v>
      </c>
      <c r="H32" s="110"/>
      <c r="J32" s="37"/>
      <c r="K32" s="38"/>
      <c r="L32" s="39"/>
    </row>
    <row r="33" spans="1:12" s="6" customFormat="1">
      <c r="A33" s="120">
        <v>11</v>
      </c>
      <c r="B33" s="121" t="s">
        <v>316</v>
      </c>
      <c r="C33" s="122">
        <v>2.9435956818912464E-3</v>
      </c>
      <c r="D33" s="80">
        <v>0</v>
      </c>
      <c r="E33" s="80">
        <v>3947.88</v>
      </c>
      <c r="F33" s="80">
        <v>0</v>
      </c>
      <c r="G33" s="80">
        <v>0</v>
      </c>
      <c r="H33" s="80">
        <v>3947.88</v>
      </c>
      <c r="J33" s="33"/>
      <c r="K33" s="19"/>
      <c r="L33" s="24"/>
    </row>
    <row r="34" spans="1:12" s="36" customFormat="1">
      <c r="A34" s="108"/>
      <c r="B34" s="123" t="s">
        <v>61</v>
      </c>
      <c r="C34" s="109"/>
      <c r="D34" s="187"/>
      <c r="E34" s="187">
        <v>1</v>
      </c>
      <c r="F34" s="187"/>
      <c r="G34" s="187"/>
      <c r="H34" s="110"/>
      <c r="J34" s="37"/>
      <c r="K34" s="38"/>
      <c r="L34" s="39"/>
    </row>
    <row r="35" spans="1:12" s="6" customFormat="1">
      <c r="A35" s="120">
        <v>12</v>
      </c>
      <c r="B35" s="121" t="s">
        <v>207</v>
      </c>
      <c r="C35" s="122">
        <v>5.7672190445633091E-2</v>
      </c>
      <c r="D35" s="80">
        <v>0</v>
      </c>
      <c r="E35" s="80">
        <v>0</v>
      </c>
      <c r="F35" s="80">
        <v>23204.567999999999</v>
      </c>
      <c r="G35" s="80">
        <v>54143.991999999998</v>
      </c>
      <c r="H35" s="80">
        <v>77348.56</v>
      </c>
      <c r="J35" s="33"/>
      <c r="K35" s="19"/>
      <c r="L35" s="24"/>
    </row>
    <row r="36" spans="1:12" s="36" customFormat="1">
      <c r="A36" s="108"/>
      <c r="B36" s="123" t="s">
        <v>61</v>
      </c>
      <c r="C36" s="109"/>
      <c r="D36" s="187"/>
      <c r="E36" s="187"/>
      <c r="F36" s="187">
        <v>0.3</v>
      </c>
      <c r="G36" s="187">
        <v>0.7</v>
      </c>
      <c r="H36" s="110"/>
      <c r="J36" s="37"/>
      <c r="K36" s="38"/>
      <c r="L36" s="39"/>
    </row>
    <row r="37" spans="1:12" s="6" customFormat="1">
      <c r="A37" s="120">
        <v>13</v>
      </c>
      <c r="B37" s="121" t="s">
        <v>325</v>
      </c>
      <c r="C37" s="122">
        <v>4.6594427678561881E-2</v>
      </c>
      <c r="D37" s="80">
        <v>0</v>
      </c>
      <c r="E37" s="80">
        <v>0</v>
      </c>
      <c r="F37" s="80">
        <v>0</v>
      </c>
      <c r="G37" s="80">
        <v>62491.329999999994</v>
      </c>
      <c r="H37" s="80">
        <v>62491.329999999994</v>
      </c>
      <c r="J37" s="33"/>
      <c r="K37" s="19"/>
      <c r="L37" s="24"/>
    </row>
    <row r="38" spans="1:12" s="36" customFormat="1">
      <c r="A38" s="108"/>
      <c r="B38" s="123" t="s">
        <v>61</v>
      </c>
      <c r="C38" s="109"/>
      <c r="D38" s="187"/>
      <c r="E38" s="187"/>
      <c r="F38" s="187"/>
      <c r="G38" s="187">
        <v>1</v>
      </c>
      <c r="H38" s="110"/>
      <c r="J38" s="37"/>
      <c r="K38" s="38"/>
      <c r="L38" s="39"/>
    </row>
    <row r="39" spans="1:12" s="6" customFormat="1">
      <c r="A39" s="120">
        <v>14</v>
      </c>
      <c r="B39" s="121" t="s">
        <v>207</v>
      </c>
      <c r="C39" s="122">
        <v>7.5920480953417593E-2</v>
      </c>
      <c r="D39" s="80">
        <v>30546.818999999996</v>
      </c>
      <c r="E39" s="80">
        <v>20364.546000000002</v>
      </c>
      <c r="F39" s="80">
        <v>50911.364999999998</v>
      </c>
      <c r="G39" s="80">
        <v>0</v>
      </c>
      <c r="H39" s="80">
        <v>101822.73</v>
      </c>
      <c r="J39" s="33"/>
      <c r="K39" s="19"/>
      <c r="L39" s="24"/>
    </row>
    <row r="40" spans="1:12" s="36" customFormat="1">
      <c r="A40" s="108"/>
      <c r="B40" s="123" t="s">
        <v>61</v>
      </c>
      <c r="C40" s="109"/>
      <c r="D40" s="187">
        <v>0.3</v>
      </c>
      <c r="E40" s="187">
        <v>0.2</v>
      </c>
      <c r="F40" s="187">
        <v>0.5</v>
      </c>
      <c r="G40" s="187"/>
      <c r="H40" s="110"/>
      <c r="J40" s="37"/>
      <c r="K40" s="38"/>
      <c r="L40" s="39"/>
    </row>
    <row r="41" spans="1:12" s="6" customFormat="1">
      <c r="A41" s="120">
        <v>15</v>
      </c>
      <c r="B41" s="121" t="s">
        <v>210</v>
      </c>
      <c r="C41" s="122">
        <v>4.0236850637445039E-2</v>
      </c>
      <c r="D41" s="80">
        <v>0</v>
      </c>
      <c r="E41" s="80">
        <v>0</v>
      </c>
      <c r="F41" s="80">
        <v>10792.94</v>
      </c>
      <c r="G41" s="80">
        <v>43171.76</v>
      </c>
      <c r="H41" s="80">
        <v>53964.7</v>
      </c>
      <c r="J41" s="33"/>
      <c r="K41" s="19"/>
      <c r="L41" s="24"/>
    </row>
    <row r="42" spans="1:12" s="36" customFormat="1">
      <c r="A42" s="108"/>
      <c r="B42" s="123" t="s">
        <v>61</v>
      </c>
      <c r="C42" s="109"/>
      <c r="D42" s="187"/>
      <c r="E42" s="187"/>
      <c r="F42" s="187">
        <v>0.2</v>
      </c>
      <c r="G42" s="187">
        <v>0.8</v>
      </c>
      <c r="H42" s="110"/>
      <c r="J42" s="37"/>
      <c r="K42" s="38"/>
      <c r="L42" s="39"/>
    </row>
    <row r="43" spans="1:12" s="6" customFormat="1">
      <c r="A43" s="120">
        <v>16</v>
      </c>
      <c r="B43" s="121" t="s">
        <v>207</v>
      </c>
      <c r="C43" s="122">
        <v>3.1965140087053763E-2</v>
      </c>
      <c r="D43" s="80">
        <v>12861.264000000001</v>
      </c>
      <c r="E43" s="80">
        <v>8574.1760000000013</v>
      </c>
      <c r="F43" s="80">
        <v>21435.440000000002</v>
      </c>
      <c r="G43" s="80">
        <v>0</v>
      </c>
      <c r="H43" s="80">
        <v>42870.880000000005</v>
      </c>
      <c r="J43" s="33"/>
      <c r="K43" s="19"/>
      <c r="L43" s="24"/>
    </row>
    <row r="44" spans="1:12" s="36" customFormat="1">
      <c r="A44" s="108"/>
      <c r="B44" s="123" t="s">
        <v>61</v>
      </c>
      <c r="C44" s="109"/>
      <c r="D44" s="187">
        <v>0.3</v>
      </c>
      <c r="E44" s="187">
        <v>0.2</v>
      </c>
      <c r="F44" s="187">
        <v>0.5</v>
      </c>
      <c r="G44" s="187"/>
      <c r="H44" s="110"/>
      <c r="J44" s="37"/>
      <c r="K44" s="38"/>
      <c r="L44" s="39"/>
    </row>
    <row r="45" spans="1:12" s="6" customFormat="1">
      <c r="A45" s="120">
        <v>17</v>
      </c>
      <c r="B45" s="121" t="s">
        <v>364</v>
      </c>
      <c r="C45" s="122">
        <v>4.771892584660252E-2</v>
      </c>
      <c r="D45" s="80">
        <v>0</v>
      </c>
      <c r="E45" s="80">
        <v>0</v>
      </c>
      <c r="F45" s="80">
        <v>31999.739999999998</v>
      </c>
      <c r="G45" s="80">
        <v>31999.739999999998</v>
      </c>
      <c r="H45" s="80">
        <v>63999.479999999996</v>
      </c>
      <c r="J45" s="33"/>
      <c r="K45" s="19"/>
      <c r="L45" s="24"/>
    </row>
    <row r="46" spans="1:12" s="36" customFormat="1">
      <c r="A46" s="108"/>
      <c r="B46" s="123" t="s">
        <v>61</v>
      </c>
      <c r="C46" s="109"/>
      <c r="D46" s="187"/>
      <c r="E46" s="187"/>
      <c r="F46" s="187">
        <v>0.5</v>
      </c>
      <c r="G46" s="187">
        <v>0.5</v>
      </c>
      <c r="H46" s="110"/>
      <c r="J46" s="37"/>
      <c r="K46" s="38"/>
      <c r="L46" s="39"/>
    </row>
    <row r="47" spans="1:12" s="6" customFormat="1">
      <c r="A47" s="120">
        <v>18</v>
      </c>
      <c r="B47" s="121" t="s">
        <v>280</v>
      </c>
      <c r="C47" s="122">
        <v>6.3954631936311665E-2</v>
      </c>
      <c r="D47" s="80">
        <v>17154.883999999998</v>
      </c>
      <c r="E47" s="80">
        <v>25732.325999999994</v>
      </c>
      <c r="F47" s="80">
        <v>25732.325999999994</v>
      </c>
      <c r="G47" s="80">
        <v>17154.883999999998</v>
      </c>
      <c r="H47" s="80">
        <v>85774.419999999984</v>
      </c>
      <c r="J47" s="33"/>
      <c r="K47" s="19"/>
      <c r="L47" s="24"/>
    </row>
    <row r="48" spans="1:12" s="36" customFormat="1">
      <c r="A48" s="108"/>
      <c r="B48" s="123" t="s">
        <v>61</v>
      </c>
      <c r="C48" s="109"/>
      <c r="D48" s="187">
        <v>0.2</v>
      </c>
      <c r="E48" s="187">
        <v>0.3</v>
      </c>
      <c r="F48" s="187">
        <v>0.3</v>
      </c>
      <c r="G48" s="187">
        <v>0.2</v>
      </c>
      <c r="H48" s="110"/>
      <c r="J48" s="37"/>
      <c r="K48" s="38"/>
      <c r="L48" s="39"/>
    </row>
    <row r="49" spans="1:12" s="6" customFormat="1">
      <c r="A49" s="120">
        <v>19</v>
      </c>
      <c r="B49" s="121" t="s">
        <v>370</v>
      </c>
      <c r="C49" s="122">
        <v>1.805512421769778E-3</v>
      </c>
      <c r="D49" s="80">
        <v>968.60399999999993</v>
      </c>
      <c r="E49" s="80">
        <v>1452.9059999999997</v>
      </c>
      <c r="F49" s="80">
        <v>0</v>
      </c>
      <c r="G49" s="80">
        <v>0</v>
      </c>
      <c r="H49" s="80">
        <v>2421.5099999999998</v>
      </c>
      <c r="J49" s="33"/>
      <c r="K49" s="19"/>
      <c r="L49" s="24"/>
    </row>
    <row r="50" spans="1:12" s="36" customFormat="1">
      <c r="A50" s="108"/>
      <c r="B50" s="123" t="s">
        <v>61</v>
      </c>
      <c r="C50" s="109"/>
      <c r="D50" s="187">
        <v>0.4</v>
      </c>
      <c r="E50" s="187">
        <v>0.6</v>
      </c>
      <c r="F50" s="187"/>
      <c r="G50" s="187"/>
      <c r="H50" s="110"/>
      <c r="J50" s="37"/>
      <c r="K50" s="38"/>
      <c r="L50" s="39"/>
    </row>
    <row r="51" spans="1:12" s="6" customFormat="1">
      <c r="A51" s="120">
        <v>20</v>
      </c>
      <c r="B51" s="121" t="s">
        <v>328</v>
      </c>
      <c r="C51" s="122">
        <v>3.0220000053087743E-2</v>
      </c>
      <c r="D51" s="80">
        <v>32424.271999999997</v>
      </c>
      <c r="E51" s="80">
        <v>8106.0679999999993</v>
      </c>
      <c r="F51" s="80">
        <v>0</v>
      </c>
      <c r="G51" s="80">
        <v>0</v>
      </c>
      <c r="H51" s="80">
        <v>40530.339999999997</v>
      </c>
      <c r="J51" s="33"/>
      <c r="K51" s="19"/>
      <c r="L51" s="24"/>
    </row>
    <row r="52" spans="1:12" s="36" customFormat="1">
      <c r="A52" s="108"/>
      <c r="B52" s="123" t="s">
        <v>61</v>
      </c>
      <c r="C52" s="109"/>
      <c r="D52" s="187">
        <v>0.8</v>
      </c>
      <c r="E52" s="187">
        <v>0.2</v>
      </c>
      <c r="F52" s="187"/>
      <c r="G52" s="187"/>
      <c r="H52" s="110"/>
      <c r="J52" s="37"/>
      <c r="K52" s="38"/>
      <c r="L52" s="39"/>
    </row>
    <row r="53" spans="1:12" s="6" customFormat="1">
      <c r="A53" s="120">
        <v>21</v>
      </c>
      <c r="B53" s="121" t="s">
        <v>211</v>
      </c>
      <c r="C53" s="122">
        <v>1.1259618088614231E-2</v>
      </c>
      <c r="D53" s="80">
        <v>0</v>
      </c>
      <c r="E53" s="80">
        <v>0</v>
      </c>
      <c r="F53" s="80">
        <v>0</v>
      </c>
      <c r="G53" s="80">
        <v>15101.13</v>
      </c>
      <c r="H53" s="80">
        <v>15101.13</v>
      </c>
      <c r="J53" s="33"/>
      <c r="K53" s="19"/>
      <c r="L53" s="24"/>
    </row>
    <row r="54" spans="1:12" s="36" customFormat="1">
      <c r="A54" s="108"/>
      <c r="B54" s="123" t="s">
        <v>61</v>
      </c>
      <c r="C54" s="109"/>
      <c r="D54" s="187"/>
      <c r="E54" s="187"/>
      <c r="F54" s="187"/>
      <c r="G54" s="187">
        <v>1</v>
      </c>
      <c r="H54" s="110"/>
      <c r="J54" s="37"/>
      <c r="K54" s="38"/>
      <c r="L54" s="39"/>
    </row>
    <row r="55" spans="1:12" s="36" customFormat="1">
      <c r="A55" s="108"/>
      <c r="B55" s="123"/>
      <c r="C55" s="109"/>
      <c r="D55" s="94"/>
      <c r="E55" s="94"/>
      <c r="F55" s="94"/>
      <c r="G55" s="94"/>
      <c r="H55" s="110"/>
      <c r="J55" s="37"/>
      <c r="K55" s="38"/>
      <c r="L55" s="39"/>
    </row>
    <row r="56" spans="1:12" ht="15" customHeight="1">
      <c r="A56" s="408" t="s">
        <v>473</v>
      </c>
      <c r="B56" s="408"/>
      <c r="C56" s="122">
        <v>1.0000000000000007</v>
      </c>
      <c r="D56" s="124">
        <f>D13+D15+D17+D19+D21+D23+D25+D27+D29+D31+D33+D35+D37+D39+D41+D43+D45+D47+D49+D51+D53</f>
        <v>227570.85499999998</v>
      </c>
      <c r="E56" s="124">
        <f t="shared" ref="E56:H56" si="0">E13+E15+E17+E19+E21+E23+E25+E27+E29+E31+E33+E35+E37+E39+E41+E43+E45+E47+E49+E51+E53</f>
        <v>270500.54800000007</v>
      </c>
      <c r="F56" s="124">
        <f t="shared" si="0"/>
        <v>556342.29399999999</v>
      </c>
      <c r="G56" s="124">
        <f t="shared" si="0"/>
        <v>408086.30300000001</v>
      </c>
      <c r="H56" s="124">
        <f t="shared" si="0"/>
        <v>1462500</v>
      </c>
      <c r="J56" s="105"/>
    </row>
    <row r="57" spans="1:12">
      <c r="A57" s="408"/>
      <c r="B57" s="408"/>
      <c r="C57" s="125"/>
      <c r="D57" s="124"/>
      <c r="E57" s="124"/>
      <c r="F57" s="124"/>
      <c r="G57" s="124"/>
      <c r="H57" s="124"/>
      <c r="J57" s="105"/>
    </row>
    <row r="58" spans="1:12" s="7" customFormat="1">
      <c r="A58" s="408" t="s">
        <v>472</v>
      </c>
      <c r="B58" s="408"/>
      <c r="C58" s="126"/>
      <c r="D58" s="124">
        <f>D56</f>
        <v>227570.85499999998</v>
      </c>
      <c r="E58" s="124">
        <f>E56+D58</f>
        <v>498071.40300000005</v>
      </c>
      <c r="F58" s="124">
        <f t="shared" ref="F58:G58" si="1">F56+E58</f>
        <v>1054413.6970000002</v>
      </c>
      <c r="G58" s="124">
        <f t="shared" si="1"/>
        <v>1462500.0000000002</v>
      </c>
      <c r="H58" s="124"/>
      <c r="J58" s="105"/>
      <c r="K58" s="20"/>
    </row>
    <row r="59" spans="1:12" ht="23.4">
      <c r="A59" s="12"/>
      <c r="B59" s="42"/>
      <c r="C59" s="27"/>
      <c r="D59" s="27"/>
      <c r="E59" s="27"/>
      <c r="F59" s="27"/>
      <c r="H59" s="21"/>
    </row>
    <row r="60" spans="1:12" ht="23.4">
      <c r="A60" s="12"/>
      <c r="B60" s="42"/>
      <c r="C60" s="309"/>
      <c r="D60" s="310"/>
      <c r="E60" s="310"/>
      <c r="F60" s="310"/>
      <c r="G60" s="310"/>
      <c r="H60" s="310"/>
    </row>
    <row r="61" spans="1:12" ht="31.2">
      <c r="A61" s="12"/>
      <c r="C61" s="309"/>
      <c r="D61" s="310"/>
      <c r="E61" s="310"/>
      <c r="F61" s="310"/>
      <c r="G61" s="310"/>
      <c r="H61" s="311"/>
    </row>
    <row r="62" spans="1:12" ht="31.2">
      <c r="A62" s="12"/>
      <c r="B62" s="81"/>
      <c r="C62" s="312"/>
      <c r="D62" s="313"/>
      <c r="E62" s="313"/>
      <c r="F62" s="313"/>
      <c r="G62" s="313"/>
      <c r="H62" s="314"/>
    </row>
    <row r="63" spans="1:12" ht="31.2">
      <c r="A63" s="12"/>
      <c r="B63" s="81"/>
      <c r="C63" s="315"/>
      <c r="D63" s="313"/>
      <c r="E63" s="313"/>
      <c r="F63" s="313"/>
      <c r="G63" s="313"/>
      <c r="H63" s="314"/>
    </row>
    <row r="64" spans="1:12" ht="31.2">
      <c r="A64" s="12"/>
      <c r="B64" s="81"/>
      <c r="C64" s="83"/>
      <c r="D64" s="82"/>
      <c r="E64" s="82"/>
      <c r="F64" s="82"/>
      <c r="G64" s="82"/>
      <c r="H64" s="25"/>
    </row>
    <row r="65" spans="1:7">
      <c r="A65" s="12"/>
      <c r="G65" s="14"/>
    </row>
  </sheetData>
  <mergeCells count="13">
    <mergeCell ref="A8:H8"/>
    <mergeCell ref="D9:G9"/>
    <mergeCell ref="A58:B58"/>
    <mergeCell ref="K11:K12"/>
    <mergeCell ref="A56:B56"/>
    <mergeCell ref="A57:B57"/>
    <mergeCell ref="B10:B12"/>
    <mergeCell ref="D10:D11"/>
    <mergeCell ref="C10:C12"/>
    <mergeCell ref="A10:A12"/>
    <mergeCell ref="E10:E11"/>
    <mergeCell ref="F10:F11"/>
    <mergeCell ref="G10:G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Footer>&amp;R&amp;P de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MSPhotoEd.3" shapeId="47105" r:id="rId5">
          <objectPr defaultSize="0" autoPict="0" r:id="rId6">
            <anchor moveWithCells="1" sizeWithCells="1">
              <from>
                <xdr:col>0</xdr:col>
                <xdr:colOff>228600</xdr:colOff>
                <xdr:row>1</xdr:row>
                <xdr:rowOff>0</xdr:rowOff>
              </from>
              <to>
                <xdr:col>1</xdr:col>
                <xdr:colOff>640080</xdr:colOff>
                <xdr:row>1</xdr:row>
                <xdr:rowOff>0</xdr:rowOff>
              </to>
            </anchor>
          </objectPr>
        </oleObject>
      </mc:Choice>
      <mc:Fallback>
        <oleObject progId="MSPhotoEd.3" shapeId="47105" r:id="rId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94"/>
  <sheetViews>
    <sheetView showGridLines="0" view="pageBreakPreview" zoomScaleNormal="106" zoomScaleSheetLayoutView="100" zoomScalePageLayoutView="85" workbookViewId="0">
      <selection activeCell="Q8" sqref="Q8"/>
    </sheetView>
  </sheetViews>
  <sheetFormatPr defaultColWidth="10.33203125" defaultRowHeight="13.8"/>
  <cols>
    <col min="1" max="1" width="6.33203125" style="30" customWidth="1"/>
    <col min="2" max="3" width="7.88671875" style="34" customWidth="1"/>
    <col min="4" max="4" width="11" style="66" customWidth="1"/>
    <col min="5" max="5" width="10.33203125" style="34" customWidth="1"/>
    <col min="6" max="6" width="62.44140625" style="127" customWidth="1"/>
    <col min="7" max="7" width="7.44140625" style="34" customWidth="1"/>
    <col min="8" max="8" width="11.44140625" style="79" customWidth="1"/>
    <col min="9" max="9" width="12.33203125" style="188" hidden="1" customWidth="1"/>
    <col min="10" max="10" width="11" style="79" customWidth="1"/>
    <col min="11" max="11" width="12" style="79" customWidth="1"/>
    <col min="12" max="12" width="12.88671875" style="79" customWidth="1"/>
    <col min="13" max="13" width="10.33203125" style="111" customWidth="1"/>
    <col min="14" max="14" width="6.109375" style="79" customWidth="1"/>
    <col min="15" max="16384" width="10.33203125" style="30"/>
  </cols>
  <sheetData>
    <row r="1" spans="1:16" ht="15.75" customHeight="1">
      <c r="A1" s="48"/>
      <c r="D1" s="363" t="s">
        <v>0</v>
      </c>
      <c r="E1" s="348" t="s">
        <v>389</v>
      </c>
      <c r="F1" s="67"/>
      <c r="G1" s="67"/>
      <c r="H1" s="67"/>
      <c r="I1" s="67"/>
      <c r="J1" s="67"/>
      <c r="K1" s="67"/>
      <c r="L1" s="71"/>
      <c r="M1" s="375"/>
      <c r="N1" s="375"/>
    </row>
    <row r="2" spans="1:16">
      <c r="A2" s="48"/>
      <c r="D2" s="363" t="s">
        <v>621</v>
      </c>
      <c r="E2" s="348" t="s">
        <v>622</v>
      </c>
      <c r="H2" s="100"/>
      <c r="K2" s="30"/>
      <c r="L2" s="72"/>
      <c r="M2" s="376"/>
      <c r="N2" s="376"/>
    </row>
    <row r="3" spans="1:16">
      <c r="A3" s="48"/>
      <c r="D3" s="364" t="s">
        <v>1</v>
      </c>
      <c r="E3" s="349" t="s">
        <v>618</v>
      </c>
      <c r="F3" s="67"/>
      <c r="H3" s="100"/>
      <c r="K3" s="30"/>
      <c r="L3" s="72"/>
      <c r="M3" s="376"/>
      <c r="N3" s="376"/>
    </row>
    <row r="4" spans="1:16">
      <c r="A4" s="48"/>
      <c r="D4" s="365" t="s">
        <v>2</v>
      </c>
      <c r="E4" s="362" t="s">
        <v>619</v>
      </c>
      <c r="F4" s="249"/>
      <c r="H4" s="100"/>
      <c r="K4" s="30"/>
      <c r="L4" s="30"/>
      <c r="M4" s="72"/>
      <c r="N4" s="236"/>
    </row>
    <row r="5" spans="1:16">
      <c r="A5" s="48"/>
      <c r="D5" s="366" t="s">
        <v>359</v>
      </c>
      <c r="E5" s="74" t="s">
        <v>617</v>
      </c>
      <c r="F5" s="249"/>
      <c r="H5" s="100"/>
      <c r="K5" s="30"/>
      <c r="L5" s="30"/>
      <c r="M5" s="72"/>
      <c r="N5" s="236"/>
    </row>
    <row r="6" spans="1:16">
      <c r="A6" s="48"/>
      <c r="D6" s="366" t="s">
        <v>620</v>
      </c>
      <c r="E6" s="370">
        <v>0.81459999999999999</v>
      </c>
      <c r="F6" s="249"/>
      <c r="H6" s="100"/>
      <c r="K6" s="30"/>
      <c r="L6" s="30"/>
      <c r="M6" s="72"/>
      <c r="N6" s="236"/>
    </row>
    <row r="7" spans="1:16">
      <c r="A7" s="48"/>
      <c r="E7" s="67"/>
      <c r="F7" s="67"/>
      <c r="H7" s="100"/>
      <c r="K7" s="30"/>
      <c r="L7" s="30"/>
      <c r="M7" s="72"/>
      <c r="N7" s="237"/>
    </row>
    <row r="8" spans="1:16">
      <c r="A8" s="48"/>
      <c r="D8" s="378" t="s">
        <v>48</v>
      </c>
      <c r="E8" s="378"/>
      <c r="F8" s="378"/>
      <c r="G8" s="378"/>
      <c r="H8" s="378"/>
      <c r="I8" s="378"/>
      <c r="J8" s="378"/>
      <c r="K8" s="378"/>
      <c r="L8" s="378"/>
      <c r="M8" s="378"/>
      <c r="N8" s="378"/>
    </row>
    <row r="9" spans="1:16">
      <c r="A9" s="48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</row>
    <row r="10" spans="1:16" s="47" customFormat="1" ht="41.4">
      <c r="A10" s="48"/>
      <c r="B10" s="99"/>
      <c r="C10" s="99"/>
      <c r="D10" s="168" t="s">
        <v>26</v>
      </c>
      <c r="E10" s="169" t="s">
        <v>27</v>
      </c>
      <c r="F10" s="250" t="s">
        <v>28</v>
      </c>
      <c r="G10" s="169" t="s">
        <v>29</v>
      </c>
      <c r="H10" s="170" t="s">
        <v>30</v>
      </c>
      <c r="I10" s="189" t="s">
        <v>31</v>
      </c>
      <c r="J10" s="171" t="s">
        <v>32</v>
      </c>
      <c r="K10" s="171" t="s">
        <v>33</v>
      </c>
      <c r="L10" s="171" t="s">
        <v>49</v>
      </c>
      <c r="M10" s="172" t="s">
        <v>50</v>
      </c>
      <c r="N10" s="171" t="s">
        <v>51</v>
      </c>
    </row>
    <row r="11" spans="1:16" s="97" customFormat="1" ht="27.6">
      <c r="A11" s="48"/>
      <c r="B11" s="64"/>
      <c r="C11" s="64"/>
      <c r="D11" s="173" t="s">
        <v>34</v>
      </c>
      <c r="E11" s="174" t="s">
        <v>186</v>
      </c>
      <c r="F11" s="251" t="s">
        <v>365</v>
      </c>
      <c r="G11" s="175" t="s">
        <v>39</v>
      </c>
      <c r="H11" s="176">
        <v>1400</v>
      </c>
      <c r="I11" s="190">
        <v>169.73</v>
      </c>
      <c r="J11" s="176">
        <v>237622</v>
      </c>
      <c r="K11" s="176">
        <v>297098.78999999998</v>
      </c>
      <c r="L11" s="177">
        <v>297098.78999999998</v>
      </c>
      <c r="M11" s="178">
        <v>0.22152109875151083</v>
      </c>
      <c r="N11" s="179" t="s">
        <v>236</v>
      </c>
      <c r="O11" s="104"/>
    </row>
    <row r="12" spans="1:16" s="96" customFormat="1" ht="41.4">
      <c r="A12" s="48"/>
      <c r="B12" s="64"/>
      <c r="C12" s="64"/>
      <c r="D12" s="173" t="s">
        <v>360</v>
      </c>
      <c r="E12" s="174" t="s">
        <v>490</v>
      </c>
      <c r="F12" s="251" t="s">
        <v>491</v>
      </c>
      <c r="G12" s="175" t="s">
        <v>127</v>
      </c>
      <c r="H12" s="176">
        <v>1</v>
      </c>
      <c r="I12" s="190">
        <v>133870.75</v>
      </c>
      <c r="J12" s="176">
        <v>133870.75</v>
      </c>
      <c r="K12" s="176">
        <v>159426.68</v>
      </c>
      <c r="L12" s="177">
        <v>456525.47</v>
      </c>
      <c r="M12" s="178">
        <v>0.34039190709073536</v>
      </c>
      <c r="N12" s="179" t="s">
        <v>236</v>
      </c>
      <c r="O12" s="97"/>
    </row>
    <row r="13" spans="1:16" s="96" customFormat="1" ht="41.4">
      <c r="A13" s="48"/>
      <c r="B13" s="64"/>
      <c r="C13" s="64"/>
      <c r="D13" s="173" t="s">
        <v>35</v>
      </c>
      <c r="E13" s="174">
        <v>94994</v>
      </c>
      <c r="F13" s="251" t="s">
        <v>46</v>
      </c>
      <c r="G13" s="175" t="s">
        <v>39</v>
      </c>
      <c r="H13" s="176">
        <v>834.52</v>
      </c>
      <c r="I13" s="190">
        <v>94.91</v>
      </c>
      <c r="J13" s="176">
        <v>79204.290000000008</v>
      </c>
      <c r="K13" s="176">
        <v>99029.119999999995</v>
      </c>
      <c r="L13" s="177">
        <v>555554.59</v>
      </c>
      <c r="M13" s="178">
        <v>0.4142294325508532</v>
      </c>
      <c r="N13" s="179" t="s">
        <v>236</v>
      </c>
      <c r="O13" s="97"/>
    </row>
    <row r="14" spans="1:16" s="96" customFormat="1" ht="55.2">
      <c r="A14" s="48"/>
      <c r="B14" s="64"/>
      <c r="C14" s="64"/>
      <c r="D14" s="173" t="s">
        <v>35</v>
      </c>
      <c r="E14" s="174">
        <v>102363</v>
      </c>
      <c r="F14" s="251" t="s">
        <v>97</v>
      </c>
      <c r="G14" s="175" t="s">
        <v>39</v>
      </c>
      <c r="H14" s="176">
        <v>438.45</v>
      </c>
      <c r="I14" s="190">
        <v>165.92</v>
      </c>
      <c r="J14" s="176">
        <v>72747.62</v>
      </c>
      <c r="K14" s="176">
        <v>90956.35</v>
      </c>
      <c r="L14" s="177">
        <v>646510.93999999994</v>
      </c>
      <c r="M14" s="178">
        <v>0.48204778546446481</v>
      </c>
      <c r="N14" s="179" t="s">
        <v>236</v>
      </c>
      <c r="O14" s="97"/>
    </row>
    <row r="15" spans="1:16" s="97" customFormat="1" ht="27.6">
      <c r="A15" s="48"/>
      <c r="B15" s="64"/>
      <c r="C15" s="64"/>
      <c r="D15" s="173" t="s">
        <v>35</v>
      </c>
      <c r="E15" s="174">
        <v>101735</v>
      </c>
      <c r="F15" s="251" t="s">
        <v>96</v>
      </c>
      <c r="G15" s="175" t="s">
        <v>39</v>
      </c>
      <c r="H15" s="176">
        <v>142.84</v>
      </c>
      <c r="I15" s="190">
        <v>333.61</v>
      </c>
      <c r="J15" s="176">
        <v>47652.85</v>
      </c>
      <c r="K15" s="176">
        <v>59580.36</v>
      </c>
      <c r="L15" s="177">
        <v>706091.29999999993</v>
      </c>
      <c r="M15" s="178">
        <v>0.52647175235847532</v>
      </c>
      <c r="N15" s="179" t="s">
        <v>240</v>
      </c>
    </row>
    <row r="16" spans="1:16" s="97" customFormat="1" ht="27.6">
      <c r="A16" s="48"/>
      <c r="B16" s="64"/>
      <c r="C16" s="64"/>
      <c r="D16" s="173" t="s">
        <v>35</v>
      </c>
      <c r="E16" s="174">
        <v>95241</v>
      </c>
      <c r="F16" s="251" t="s">
        <v>81</v>
      </c>
      <c r="G16" s="175" t="s">
        <v>39</v>
      </c>
      <c r="H16" s="176">
        <v>1336.99</v>
      </c>
      <c r="I16" s="190">
        <v>35.369999999999997</v>
      </c>
      <c r="J16" s="176">
        <v>47289.329999999994</v>
      </c>
      <c r="K16" s="176">
        <v>59125.850000000006</v>
      </c>
      <c r="L16" s="177">
        <v>765217.14999999991</v>
      </c>
      <c r="M16" s="178">
        <v>0.5705568301085967</v>
      </c>
      <c r="N16" s="179" t="s">
        <v>240</v>
      </c>
      <c r="P16" s="305"/>
    </row>
    <row r="17" spans="1:15" s="97" customFormat="1" ht="27.6">
      <c r="A17" s="48"/>
      <c r="B17" s="64"/>
      <c r="C17" s="64"/>
      <c r="D17" s="173" t="s">
        <v>35</v>
      </c>
      <c r="E17" s="174">
        <v>102494</v>
      </c>
      <c r="F17" s="251" t="s">
        <v>98</v>
      </c>
      <c r="G17" s="175" t="s">
        <v>39</v>
      </c>
      <c r="H17" s="176">
        <v>613.52</v>
      </c>
      <c r="I17" s="190">
        <v>66.73</v>
      </c>
      <c r="J17" s="176">
        <v>40940.19</v>
      </c>
      <c r="K17" s="176">
        <v>51187.519999999997</v>
      </c>
      <c r="L17" s="177">
        <v>816404.66999999993</v>
      </c>
      <c r="M17" s="178">
        <v>0.60872297569527156</v>
      </c>
      <c r="N17" s="179" t="s">
        <v>240</v>
      </c>
      <c r="O17" s="103"/>
    </row>
    <row r="18" spans="1:15" s="97" customFormat="1" ht="27.6">
      <c r="A18" s="48"/>
      <c r="B18" s="64"/>
      <c r="C18" s="64"/>
      <c r="D18" s="173" t="s">
        <v>34</v>
      </c>
      <c r="E18" s="174" t="s">
        <v>183</v>
      </c>
      <c r="F18" s="251" t="s">
        <v>309</v>
      </c>
      <c r="G18" s="175" t="s">
        <v>40</v>
      </c>
      <c r="H18" s="176">
        <v>140</v>
      </c>
      <c r="I18" s="190">
        <v>234.82000000000002</v>
      </c>
      <c r="J18" s="176">
        <v>32874.800000000003</v>
      </c>
      <c r="K18" s="176">
        <v>41103.360000000001</v>
      </c>
      <c r="L18" s="177">
        <v>857508.02999999991</v>
      </c>
      <c r="M18" s="178">
        <v>0.63937022763991569</v>
      </c>
      <c r="N18" s="179" t="s">
        <v>240</v>
      </c>
      <c r="O18" s="103"/>
    </row>
    <row r="19" spans="1:15" s="97" customFormat="1" ht="41.4">
      <c r="A19" s="48"/>
      <c r="B19" s="64"/>
      <c r="C19" s="64"/>
      <c r="D19" s="173" t="s">
        <v>34</v>
      </c>
      <c r="E19" s="174" t="s">
        <v>192</v>
      </c>
      <c r="F19" s="251" t="s">
        <v>383</v>
      </c>
      <c r="G19" s="175" t="s">
        <v>42</v>
      </c>
      <c r="H19" s="176">
        <v>360</v>
      </c>
      <c r="I19" s="190">
        <v>78.010000000000005</v>
      </c>
      <c r="J19" s="176">
        <v>28083.599999999999</v>
      </c>
      <c r="K19" s="176">
        <v>35112.93</v>
      </c>
      <c r="L19" s="177">
        <v>892620.96</v>
      </c>
      <c r="M19" s="178">
        <v>0.66555092946635153</v>
      </c>
      <c r="N19" s="179" t="s">
        <v>240</v>
      </c>
    </row>
    <row r="20" spans="1:15" s="97" customFormat="1" ht="55.2">
      <c r="A20" s="48"/>
      <c r="B20" s="64"/>
      <c r="C20" s="64"/>
      <c r="D20" s="173" t="s">
        <v>360</v>
      </c>
      <c r="E20" s="174" t="s">
        <v>337</v>
      </c>
      <c r="F20" s="251" t="s">
        <v>394</v>
      </c>
      <c r="G20" s="175" t="s">
        <v>127</v>
      </c>
      <c r="H20" s="176">
        <v>1</v>
      </c>
      <c r="I20" s="190">
        <v>24621.24</v>
      </c>
      <c r="J20" s="176">
        <v>24621.24</v>
      </c>
      <c r="K20" s="176">
        <v>29321.43</v>
      </c>
      <c r="L20" s="177">
        <v>921942.39</v>
      </c>
      <c r="M20" s="178">
        <v>0.68741340622219937</v>
      </c>
      <c r="N20" s="179" t="s">
        <v>240</v>
      </c>
    </row>
    <row r="21" spans="1:15" s="97" customFormat="1" ht="41.4">
      <c r="A21" s="48"/>
      <c r="B21" s="64"/>
      <c r="C21" s="64"/>
      <c r="D21" s="173" t="s">
        <v>35</v>
      </c>
      <c r="E21" s="174">
        <v>100750</v>
      </c>
      <c r="F21" s="251" t="s">
        <v>94</v>
      </c>
      <c r="G21" s="175" t="s">
        <v>39</v>
      </c>
      <c r="H21" s="176">
        <v>876.9</v>
      </c>
      <c r="I21" s="190">
        <v>25.12</v>
      </c>
      <c r="J21" s="176">
        <v>22027.73</v>
      </c>
      <c r="K21" s="176">
        <v>27541.27</v>
      </c>
      <c r="L21" s="177">
        <v>949483.66</v>
      </c>
      <c r="M21" s="178">
        <v>0.70794857027120828</v>
      </c>
      <c r="N21" s="179" t="s">
        <v>240</v>
      </c>
      <c r="O21" s="96"/>
    </row>
    <row r="22" spans="1:15" s="97" customFormat="1">
      <c r="A22" s="48"/>
      <c r="B22" s="64"/>
      <c r="C22" s="64"/>
      <c r="D22" s="173" t="s">
        <v>34</v>
      </c>
      <c r="E22" s="174" t="s">
        <v>185</v>
      </c>
      <c r="F22" s="251" t="s">
        <v>311</v>
      </c>
      <c r="G22" s="175" t="s">
        <v>40</v>
      </c>
      <c r="H22" s="176">
        <v>70</v>
      </c>
      <c r="I22" s="190">
        <v>271.77999999999997</v>
      </c>
      <c r="J22" s="176">
        <v>19024.599999999999</v>
      </c>
      <c r="K22" s="176">
        <v>23786.46</v>
      </c>
      <c r="L22" s="177">
        <v>973270.12</v>
      </c>
      <c r="M22" s="178">
        <v>0.72568409438629755</v>
      </c>
      <c r="N22" s="179" t="s">
        <v>240</v>
      </c>
      <c r="O22" s="103"/>
    </row>
    <row r="23" spans="1:15" s="97" customFormat="1" ht="27.6">
      <c r="A23" s="48"/>
      <c r="B23" s="64"/>
      <c r="C23" s="64"/>
      <c r="D23" s="173" t="s">
        <v>34</v>
      </c>
      <c r="E23" s="174" t="s">
        <v>184</v>
      </c>
      <c r="F23" s="251" t="s">
        <v>308</v>
      </c>
      <c r="G23" s="175" t="s">
        <v>40</v>
      </c>
      <c r="H23" s="176">
        <v>70</v>
      </c>
      <c r="I23" s="190">
        <v>271.77999999999997</v>
      </c>
      <c r="J23" s="176">
        <v>19024.599999999999</v>
      </c>
      <c r="K23" s="176">
        <v>23786.46</v>
      </c>
      <c r="L23" s="177">
        <v>997056.58</v>
      </c>
      <c r="M23" s="178">
        <v>0.74341961850138694</v>
      </c>
      <c r="N23" s="179" t="s">
        <v>240</v>
      </c>
    </row>
    <row r="24" spans="1:15" s="97" customFormat="1" ht="41.4">
      <c r="A24" s="48"/>
      <c r="B24" s="64"/>
      <c r="C24" s="64"/>
      <c r="D24" s="173" t="s">
        <v>34</v>
      </c>
      <c r="E24" s="174" t="s">
        <v>470</v>
      </c>
      <c r="F24" s="251" t="s">
        <v>400</v>
      </c>
      <c r="G24" s="175" t="s">
        <v>128</v>
      </c>
      <c r="H24" s="176">
        <v>6</v>
      </c>
      <c r="I24" s="190">
        <v>2774.49</v>
      </c>
      <c r="J24" s="176">
        <v>16646.939999999999</v>
      </c>
      <c r="K24" s="176">
        <v>20813.669999999998</v>
      </c>
      <c r="L24" s="177">
        <v>1017870.25</v>
      </c>
      <c r="M24" s="178">
        <v>0.75893858795747715</v>
      </c>
      <c r="N24" s="179" t="s">
        <v>240</v>
      </c>
    </row>
    <row r="25" spans="1:15" s="96" customFormat="1" ht="41.4">
      <c r="A25" s="48"/>
      <c r="B25" s="64"/>
      <c r="C25" s="64"/>
      <c r="D25" s="173" t="s">
        <v>360</v>
      </c>
      <c r="E25" s="174" t="s">
        <v>339</v>
      </c>
      <c r="F25" s="251" t="s">
        <v>397</v>
      </c>
      <c r="G25" s="175" t="s">
        <v>127</v>
      </c>
      <c r="H25" s="176">
        <v>17</v>
      </c>
      <c r="I25" s="190">
        <v>923.3</v>
      </c>
      <c r="J25" s="176">
        <v>15696.099999999999</v>
      </c>
      <c r="K25" s="176">
        <v>18692.490000000002</v>
      </c>
      <c r="L25" s="177">
        <v>1036562.74</v>
      </c>
      <c r="M25" s="178">
        <v>0.77287597532684882</v>
      </c>
      <c r="N25" s="179" t="s">
        <v>240</v>
      </c>
      <c r="O25" s="97"/>
    </row>
    <row r="26" spans="1:15" s="96" customFormat="1" ht="27.6">
      <c r="A26" s="48"/>
      <c r="B26" s="64"/>
      <c r="C26" s="64"/>
      <c r="D26" s="173" t="s">
        <v>34</v>
      </c>
      <c r="E26" s="174" t="s">
        <v>455</v>
      </c>
      <c r="F26" s="251" t="s">
        <v>292</v>
      </c>
      <c r="G26" s="175" t="s">
        <v>42</v>
      </c>
      <c r="H26" s="176">
        <v>870</v>
      </c>
      <c r="I26" s="190">
        <v>16.799999999999997</v>
      </c>
      <c r="J26" s="176">
        <v>14616</v>
      </c>
      <c r="K26" s="176">
        <v>18274.38</v>
      </c>
      <c r="L26" s="177">
        <v>1054837.1199999999</v>
      </c>
      <c r="M26" s="178">
        <v>0.78650161391192219</v>
      </c>
      <c r="N26" s="179" t="s">
        <v>240</v>
      </c>
      <c r="O26" s="97"/>
    </row>
    <row r="27" spans="1:15" s="96" customFormat="1" ht="41.4">
      <c r="A27" s="48"/>
      <c r="B27" s="64"/>
      <c r="C27" s="64"/>
      <c r="D27" s="173" t="s">
        <v>34</v>
      </c>
      <c r="E27" s="174" t="s">
        <v>190</v>
      </c>
      <c r="F27" s="251" t="s">
        <v>368</v>
      </c>
      <c r="G27" s="175" t="s">
        <v>39</v>
      </c>
      <c r="H27" s="176">
        <v>264.23</v>
      </c>
      <c r="I27" s="190">
        <v>53.199999999999996</v>
      </c>
      <c r="J27" s="176">
        <v>14057.03</v>
      </c>
      <c r="K27" s="176">
        <v>17575.5</v>
      </c>
      <c r="L27" s="177">
        <v>1072412.6199999999</v>
      </c>
      <c r="M27" s="178">
        <v>0.79960615759285469</v>
      </c>
      <c r="N27" s="179" t="s">
        <v>240</v>
      </c>
      <c r="O27" s="97"/>
    </row>
    <row r="28" spans="1:15" s="96" customFormat="1" ht="41.4">
      <c r="A28" s="48"/>
      <c r="B28" s="64"/>
      <c r="C28" s="64"/>
      <c r="D28" s="173" t="s">
        <v>360</v>
      </c>
      <c r="E28" s="174" t="s">
        <v>338</v>
      </c>
      <c r="F28" s="251" t="s">
        <v>396</v>
      </c>
      <c r="G28" s="175" t="s">
        <v>127</v>
      </c>
      <c r="H28" s="176">
        <v>10</v>
      </c>
      <c r="I28" s="190">
        <v>1461.89</v>
      </c>
      <c r="J28" s="176">
        <v>14618.900000000001</v>
      </c>
      <c r="K28" s="176">
        <v>17409.650000000001</v>
      </c>
      <c r="L28" s="177">
        <v>1089822.2699999998</v>
      </c>
      <c r="M28" s="178">
        <v>0.81258704114636637</v>
      </c>
      <c r="N28" s="179" t="s">
        <v>262</v>
      </c>
      <c r="O28" s="103"/>
    </row>
    <row r="29" spans="1:15" s="97" customFormat="1" ht="55.2">
      <c r="A29" s="48"/>
      <c r="B29" s="64"/>
      <c r="C29" s="64"/>
      <c r="D29" s="173" t="s">
        <v>360</v>
      </c>
      <c r="E29" s="174" t="s">
        <v>477</v>
      </c>
      <c r="F29" s="251" t="s">
        <v>479</v>
      </c>
      <c r="G29" s="175" t="s">
        <v>127</v>
      </c>
      <c r="H29" s="176">
        <v>4</v>
      </c>
      <c r="I29" s="190">
        <v>3385.42</v>
      </c>
      <c r="J29" s="176">
        <v>13541.68</v>
      </c>
      <c r="K29" s="176">
        <v>16126.79</v>
      </c>
      <c r="L29" s="177">
        <v>1105949.0599999998</v>
      </c>
      <c r="M29" s="178">
        <v>0.82461140597173266</v>
      </c>
      <c r="N29" s="179" t="s">
        <v>262</v>
      </c>
    </row>
    <row r="30" spans="1:15" s="96" customFormat="1" ht="55.2">
      <c r="A30" s="48"/>
      <c r="B30" s="64"/>
      <c r="C30" s="64"/>
      <c r="D30" s="173" t="s">
        <v>360</v>
      </c>
      <c r="E30" s="174" t="s">
        <v>478</v>
      </c>
      <c r="F30" s="251" t="s">
        <v>481</v>
      </c>
      <c r="G30" s="175" t="s">
        <v>127</v>
      </c>
      <c r="H30" s="176">
        <v>2</v>
      </c>
      <c r="I30" s="190">
        <v>5847.54</v>
      </c>
      <c r="J30" s="176">
        <v>11695.08</v>
      </c>
      <c r="K30" s="176">
        <v>13927.67</v>
      </c>
      <c r="L30" s="177">
        <v>1119876.7299999997</v>
      </c>
      <c r="M30" s="178">
        <v>0.83499607553382826</v>
      </c>
      <c r="N30" s="179" t="s">
        <v>262</v>
      </c>
      <c r="O30" s="97"/>
    </row>
    <row r="31" spans="1:15" s="97" customFormat="1" ht="41.4">
      <c r="A31" s="48"/>
      <c r="B31" s="64"/>
      <c r="C31" s="64"/>
      <c r="D31" s="173" t="s">
        <v>360</v>
      </c>
      <c r="E31" s="174" t="s">
        <v>335</v>
      </c>
      <c r="F31" s="251" t="s">
        <v>391</v>
      </c>
      <c r="G31" s="175" t="s">
        <v>128</v>
      </c>
      <c r="H31" s="176">
        <v>2</v>
      </c>
      <c r="I31" s="190">
        <v>5847.54</v>
      </c>
      <c r="J31" s="176">
        <v>11695.08</v>
      </c>
      <c r="K31" s="176">
        <v>13927.67</v>
      </c>
      <c r="L31" s="177">
        <v>1133804.3999999997</v>
      </c>
      <c r="M31" s="178">
        <v>0.84538074509592387</v>
      </c>
      <c r="N31" s="179" t="s">
        <v>262</v>
      </c>
    </row>
    <row r="32" spans="1:15" s="96" customFormat="1" ht="27.6">
      <c r="A32" s="48"/>
      <c r="B32" s="64"/>
      <c r="C32" s="64"/>
      <c r="D32" s="173" t="s">
        <v>34</v>
      </c>
      <c r="E32" s="174" t="s">
        <v>189</v>
      </c>
      <c r="F32" s="251" t="s">
        <v>361</v>
      </c>
      <c r="G32" s="175" t="s">
        <v>42</v>
      </c>
      <c r="H32" s="176">
        <v>58</v>
      </c>
      <c r="I32" s="190">
        <v>184.53</v>
      </c>
      <c r="J32" s="176">
        <v>10702.74</v>
      </c>
      <c r="K32" s="176">
        <v>13381.64</v>
      </c>
      <c r="L32" s="177">
        <v>1147186.0399999996</v>
      </c>
      <c r="M32" s="178">
        <v>0.85535828689573112</v>
      </c>
      <c r="N32" s="179" t="s">
        <v>262</v>
      </c>
      <c r="O32" s="97"/>
    </row>
    <row r="33" spans="1:15" s="97" customFormat="1" ht="27.6">
      <c r="A33" s="48"/>
      <c r="B33" s="64"/>
      <c r="C33" s="64"/>
      <c r="D33" s="173" t="s">
        <v>35</v>
      </c>
      <c r="E33" s="174">
        <v>89470</v>
      </c>
      <c r="F33" s="251" t="s">
        <v>320</v>
      </c>
      <c r="G33" s="175" t="s">
        <v>39</v>
      </c>
      <c r="H33" s="176">
        <v>87.7</v>
      </c>
      <c r="I33" s="190">
        <v>104.14</v>
      </c>
      <c r="J33" s="176">
        <v>9133.0800000000017</v>
      </c>
      <c r="K33" s="176">
        <v>11419.09</v>
      </c>
      <c r="L33" s="177">
        <v>1158605.1299999997</v>
      </c>
      <c r="M33" s="178">
        <v>0.86387252340117904</v>
      </c>
      <c r="N33" s="179" t="s">
        <v>262</v>
      </c>
      <c r="O33" s="47"/>
    </row>
    <row r="34" spans="1:15" s="96" customFormat="1" ht="41.4">
      <c r="A34" s="48"/>
      <c r="B34" s="64"/>
      <c r="C34" s="64"/>
      <c r="D34" s="173" t="s">
        <v>35</v>
      </c>
      <c r="E34" s="174">
        <v>87702</v>
      </c>
      <c r="F34" s="251" t="s">
        <v>69</v>
      </c>
      <c r="G34" s="175" t="s">
        <v>39</v>
      </c>
      <c r="H34" s="176">
        <v>142.84</v>
      </c>
      <c r="I34" s="190">
        <v>61.66</v>
      </c>
      <c r="J34" s="176">
        <v>8807.51</v>
      </c>
      <c r="K34" s="176">
        <v>11012.03</v>
      </c>
      <c r="L34" s="177">
        <v>1169617.1599999997</v>
      </c>
      <c r="M34" s="178">
        <v>0.8720832501600615</v>
      </c>
      <c r="N34" s="179" t="s">
        <v>262</v>
      </c>
    </row>
    <row r="35" spans="1:15" s="97" customFormat="1" ht="55.2">
      <c r="A35" s="48"/>
      <c r="B35" s="64"/>
      <c r="C35" s="64"/>
      <c r="D35" s="173" t="s">
        <v>35</v>
      </c>
      <c r="E35" s="174">
        <v>94279</v>
      </c>
      <c r="F35" s="251" t="s">
        <v>78</v>
      </c>
      <c r="G35" s="175" t="s">
        <v>42</v>
      </c>
      <c r="H35" s="176">
        <v>167.3</v>
      </c>
      <c r="I35" s="190">
        <v>49.7</v>
      </c>
      <c r="J35" s="176">
        <v>8314.81</v>
      </c>
      <c r="K35" s="176">
        <v>10396.01</v>
      </c>
      <c r="L35" s="177">
        <v>1180013.1699999997</v>
      </c>
      <c r="M35" s="178">
        <v>0.87983466361358553</v>
      </c>
      <c r="N35" s="179" t="s">
        <v>262</v>
      </c>
    </row>
    <row r="36" spans="1:15" s="96" customFormat="1" ht="27.6">
      <c r="A36" s="48"/>
      <c r="B36" s="64"/>
      <c r="C36" s="64"/>
      <c r="D36" s="173" t="s">
        <v>35</v>
      </c>
      <c r="E36" s="174">
        <v>95877</v>
      </c>
      <c r="F36" s="251" t="s">
        <v>289</v>
      </c>
      <c r="G36" s="175" t="s">
        <v>44</v>
      </c>
      <c r="H36" s="176">
        <v>4500</v>
      </c>
      <c r="I36" s="190">
        <v>1.82</v>
      </c>
      <c r="J36" s="176">
        <v>8190</v>
      </c>
      <c r="K36" s="176">
        <v>10239.959999999999</v>
      </c>
      <c r="L36" s="177">
        <v>1190253.1299999997</v>
      </c>
      <c r="M36" s="178">
        <v>0.88746972395957857</v>
      </c>
      <c r="N36" s="179" t="s">
        <v>262</v>
      </c>
      <c r="O36" s="97"/>
    </row>
    <row r="37" spans="1:15" s="97" customFormat="1" ht="41.4">
      <c r="A37" s="48"/>
      <c r="B37" s="64"/>
      <c r="C37" s="64"/>
      <c r="D37" s="173" t="s">
        <v>34</v>
      </c>
      <c r="E37" s="174" t="s">
        <v>471</v>
      </c>
      <c r="F37" s="251" t="s">
        <v>399</v>
      </c>
      <c r="G37" s="175" t="s">
        <v>128</v>
      </c>
      <c r="H37" s="176">
        <v>2</v>
      </c>
      <c r="I37" s="190">
        <v>3800.8900000000003</v>
      </c>
      <c r="J37" s="176">
        <v>7601.78</v>
      </c>
      <c r="K37" s="176">
        <v>9504.51</v>
      </c>
      <c r="L37" s="177">
        <v>1199757.6399999997</v>
      </c>
      <c r="M37" s="178">
        <v>0.89455642228741328</v>
      </c>
      <c r="N37" s="179" t="s">
        <v>262</v>
      </c>
    </row>
    <row r="38" spans="1:15" s="97" customFormat="1" ht="55.2">
      <c r="A38" s="48"/>
      <c r="B38" s="64"/>
      <c r="C38" s="64"/>
      <c r="D38" s="173" t="s">
        <v>35</v>
      </c>
      <c r="E38" s="174">
        <v>87530</v>
      </c>
      <c r="F38" s="251" t="s">
        <v>68</v>
      </c>
      <c r="G38" s="175" t="s">
        <v>39</v>
      </c>
      <c r="H38" s="176">
        <v>158</v>
      </c>
      <c r="I38" s="190">
        <v>47.04</v>
      </c>
      <c r="J38" s="176">
        <v>7432.32</v>
      </c>
      <c r="K38" s="176">
        <v>9292.6299999999992</v>
      </c>
      <c r="L38" s="177">
        <v>1209050.2699999996</v>
      </c>
      <c r="M38" s="178">
        <v>0.90148513986277334</v>
      </c>
      <c r="N38" s="179" t="s">
        <v>262</v>
      </c>
    </row>
    <row r="39" spans="1:15" s="97" customFormat="1" ht="41.4">
      <c r="A39" s="48"/>
      <c r="B39" s="64"/>
      <c r="C39" s="64"/>
      <c r="D39" s="173" t="s">
        <v>35</v>
      </c>
      <c r="E39" s="174">
        <v>96542</v>
      </c>
      <c r="F39" s="251" t="s">
        <v>83</v>
      </c>
      <c r="G39" s="175" t="s">
        <v>39</v>
      </c>
      <c r="H39" s="176">
        <v>79.3</v>
      </c>
      <c r="I39" s="190">
        <v>90.58</v>
      </c>
      <c r="J39" s="176">
        <v>7182.99</v>
      </c>
      <c r="K39" s="176">
        <v>8980.89</v>
      </c>
      <c r="L39" s="177">
        <v>1218031.1599999995</v>
      </c>
      <c r="M39" s="178">
        <v>0.90818141964421051</v>
      </c>
      <c r="N39" s="179" t="s">
        <v>262</v>
      </c>
    </row>
    <row r="40" spans="1:15" s="97" customFormat="1" ht="27.6">
      <c r="A40" s="48"/>
      <c r="B40" s="64"/>
      <c r="C40" s="64"/>
      <c r="D40" s="173" t="s">
        <v>35</v>
      </c>
      <c r="E40" s="174">
        <v>100576</v>
      </c>
      <c r="F40" s="251" t="s">
        <v>92</v>
      </c>
      <c r="G40" s="175" t="s">
        <v>39</v>
      </c>
      <c r="H40" s="176">
        <v>2641.5799999999995</v>
      </c>
      <c r="I40" s="190">
        <v>2.46</v>
      </c>
      <c r="J40" s="176">
        <v>6498.2900000000009</v>
      </c>
      <c r="K40" s="176">
        <v>8124.8099999999995</v>
      </c>
      <c r="L40" s="177">
        <v>1226155.9699999995</v>
      </c>
      <c r="M40" s="178">
        <v>0.91423939395756026</v>
      </c>
      <c r="N40" s="179" t="s">
        <v>262</v>
      </c>
    </row>
    <row r="41" spans="1:15" s="97" customFormat="1" ht="27.6">
      <c r="A41" s="48"/>
      <c r="B41" s="64"/>
      <c r="C41" s="64"/>
      <c r="D41" s="173" t="s">
        <v>35</v>
      </c>
      <c r="E41" s="174">
        <v>103946</v>
      </c>
      <c r="F41" s="251" t="s">
        <v>102</v>
      </c>
      <c r="G41" s="175" t="s">
        <v>39</v>
      </c>
      <c r="H41" s="176">
        <v>291.85000000000002</v>
      </c>
      <c r="I41" s="190">
        <v>22.18</v>
      </c>
      <c r="J41" s="176">
        <v>6473.23</v>
      </c>
      <c r="K41" s="176">
        <v>8093.48</v>
      </c>
      <c r="L41" s="177">
        <v>1234249.4499999995</v>
      </c>
      <c r="M41" s="178">
        <v>0.92027400817569072</v>
      </c>
      <c r="N41" s="179" t="s">
        <v>262</v>
      </c>
    </row>
    <row r="42" spans="1:15" s="97" customFormat="1" ht="41.4">
      <c r="A42" s="48"/>
      <c r="B42" s="64"/>
      <c r="C42" s="64"/>
      <c r="D42" s="173" t="s">
        <v>35</v>
      </c>
      <c r="E42" s="174">
        <v>103325</v>
      </c>
      <c r="F42" s="251" t="s">
        <v>101</v>
      </c>
      <c r="G42" s="175" t="s">
        <v>39</v>
      </c>
      <c r="H42" s="176">
        <v>79</v>
      </c>
      <c r="I42" s="190">
        <v>75.05</v>
      </c>
      <c r="J42" s="176">
        <v>5928.95</v>
      </c>
      <c r="K42" s="176">
        <v>7412.97</v>
      </c>
      <c r="L42" s="177">
        <v>1241662.4199999995</v>
      </c>
      <c r="M42" s="178">
        <v>0.92580122442390222</v>
      </c>
      <c r="N42" s="179" t="s">
        <v>262</v>
      </c>
    </row>
    <row r="43" spans="1:15" s="97" customFormat="1" ht="27.6">
      <c r="A43" s="48"/>
      <c r="B43" s="64"/>
      <c r="C43" s="64"/>
      <c r="D43" s="173" t="s">
        <v>34</v>
      </c>
      <c r="E43" s="174" t="s">
        <v>453</v>
      </c>
      <c r="F43" s="251" t="s">
        <v>291</v>
      </c>
      <c r="G43" s="175" t="s">
        <v>42</v>
      </c>
      <c r="H43" s="176">
        <v>700</v>
      </c>
      <c r="I43" s="190">
        <v>7.4399999999999995</v>
      </c>
      <c r="J43" s="176">
        <v>5208</v>
      </c>
      <c r="K43" s="176">
        <v>6511.56</v>
      </c>
      <c r="L43" s="177">
        <v>1248173.9799999995</v>
      </c>
      <c r="M43" s="178">
        <v>0.93065633650896462</v>
      </c>
      <c r="N43" s="179" t="s">
        <v>262</v>
      </c>
    </row>
    <row r="44" spans="1:15" s="97" customFormat="1" ht="41.4">
      <c r="A44" s="48"/>
      <c r="B44" s="64"/>
      <c r="C44" s="64"/>
      <c r="D44" s="173" t="s">
        <v>35</v>
      </c>
      <c r="E44" s="174">
        <v>96555</v>
      </c>
      <c r="F44" s="251" t="s">
        <v>86</v>
      </c>
      <c r="G44" s="175" t="s">
        <v>40</v>
      </c>
      <c r="H44" s="176">
        <v>5.95</v>
      </c>
      <c r="I44" s="190">
        <v>756.45</v>
      </c>
      <c r="J44" s="176">
        <v>4500.88</v>
      </c>
      <c r="K44" s="176">
        <v>5627.45</v>
      </c>
      <c r="L44" s="177">
        <v>1253801.4299999995</v>
      </c>
      <c r="M44" s="178">
        <v>0.93485224355782592</v>
      </c>
      <c r="N44" s="179" t="s">
        <v>262</v>
      </c>
    </row>
    <row r="45" spans="1:15" s="97" customFormat="1" ht="55.2">
      <c r="A45" s="48"/>
      <c r="B45" s="64"/>
      <c r="C45" s="64"/>
      <c r="D45" s="173" t="s">
        <v>34</v>
      </c>
      <c r="E45" s="174" t="s">
        <v>187</v>
      </c>
      <c r="F45" s="251" t="s">
        <v>483</v>
      </c>
      <c r="G45" s="175" t="s">
        <v>128</v>
      </c>
      <c r="H45" s="176">
        <v>1</v>
      </c>
      <c r="I45" s="190">
        <v>4295.26</v>
      </c>
      <c r="J45" s="176">
        <v>4295.26</v>
      </c>
      <c r="K45" s="176">
        <v>5370.36</v>
      </c>
      <c r="L45" s="177">
        <v>1259171.7899999996</v>
      </c>
      <c r="M45" s="178">
        <v>0.9388564606328641</v>
      </c>
      <c r="N45" s="179" t="s">
        <v>262</v>
      </c>
    </row>
    <row r="46" spans="1:15" s="97" customFormat="1" ht="27.6">
      <c r="A46" s="48"/>
      <c r="B46" s="64"/>
      <c r="C46" s="64"/>
      <c r="D46" s="173" t="s">
        <v>35</v>
      </c>
      <c r="E46" s="174">
        <v>96545</v>
      </c>
      <c r="F46" s="251" t="s">
        <v>85</v>
      </c>
      <c r="G46" s="175" t="s">
        <v>41</v>
      </c>
      <c r="H46" s="176">
        <v>276</v>
      </c>
      <c r="I46" s="190">
        <v>14.9</v>
      </c>
      <c r="J46" s="176">
        <v>4112.3999999999996</v>
      </c>
      <c r="K46" s="176">
        <v>5141.7299999999996</v>
      </c>
      <c r="L46" s="177">
        <v>1264313.5199999996</v>
      </c>
      <c r="M46" s="178">
        <v>0.9426902079163304</v>
      </c>
      <c r="N46" s="179" t="s">
        <v>262</v>
      </c>
    </row>
    <row r="47" spans="1:15" s="97" customFormat="1" ht="41.4">
      <c r="A47" s="48"/>
      <c r="B47" s="64"/>
      <c r="C47" s="64"/>
      <c r="D47" s="173" t="s">
        <v>34</v>
      </c>
      <c r="E47" s="174" t="s">
        <v>460</v>
      </c>
      <c r="F47" s="251" t="s">
        <v>433</v>
      </c>
      <c r="G47" s="175" t="s">
        <v>128</v>
      </c>
      <c r="H47" s="176">
        <v>1</v>
      </c>
      <c r="I47" s="190">
        <v>4084.16</v>
      </c>
      <c r="J47" s="176">
        <v>4084.16</v>
      </c>
      <c r="K47" s="176">
        <v>5106.43</v>
      </c>
      <c r="L47" s="177">
        <v>1269419.9499999995</v>
      </c>
      <c r="M47" s="178">
        <v>0.94649763501590778</v>
      </c>
      <c r="N47" s="179" t="s">
        <v>262</v>
      </c>
    </row>
    <row r="48" spans="1:15" s="97" customFormat="1" ht="41.4">
      <c r="A48" s="48"/>
      <c r="B48" s="64"/>
      <c r="C48" s="64"/>
      <c r="D48" s="173" t="s">
        <v>35</v>
      </c>
      <c r="E48" s="174">
        <v>100984</v>
      </c>
      <c r="F48" s="251" t="s">
        <v>288</v>
      </c>
      <c r="G48" s="175" t="s">
        <v>40</v>
      </c>
      <c r="H48" s="176">
        <v>450</v>
      </c>
      <c r="I48" s="190">
        <v>8.64</v>
      </c>
      <c r="J48" s="176">
        <v>3888</v>
      </c>
      <c r="K48" s="176">
        <v>4861.17</v>
      </c>
      <c r="L48" s="177">
        <v>1274281.1199999994</v>
      </c>
      <c r="M48" s="178">
        <v>0.95012219275852894</v>
      </c>
      <c r="N48" s="179" t="s">
        <v>262</v>
      </c>
    </row>
    <row r="49" spans="1:14" s="97" customFormat="1" ht="41.4">
      <c r="A49" s="48"/>
      <c r="B49" s="64"/>
      <c r="C49" s="64"/>
      <c r="D49" s="173" t="s">
        <v>35</v>
      </c>
      <c r="E49" s="174">
        <v>103315</v>
      </c>
      <c r="F49" s="251" t="s">
        <v>100</v>
      </c>
      <c r="G49" s="175" t="s">
        <v>39</v>
      </c>
      <c r="H49" s="176">
        <v>11.75</v>
      </c>
      <c r="I49" s="190">
        <v>309.77999999999997</v>
      </c>
      <c r="J49" s="176">
        <v>3639.92</v>
      </c>
      <c r="K49" s="176">
        <v>4550.99</v>
      </c>
      <c r="L49" s="177">
        <v>1278832.1099999994</v>
      </c>
      <c r="M49" s="178">
        <v>0.95351547586549523</v>
      </c>
      <c r="N49" s="179" t="s">
        <v>262</v>
      </c>
    </row>
    <row r="50" spans="1:14" s="97" customFormat="1" ht="27.6">
      <c r="A50" s="48"/>
      <c r="B50" s="64"/>
      <c r="C50" s="64"/>
      <c r="D50" s="173" t="s">
        <v>34</v>
      </c>
      <c r="E50" s="174" t="s">
        <v>283</v>
      </c>
      <c r="F50" s="251" t="s">
        <v>414</v>
      </c>
      <c r="G50" s="175" t="s">
        <v>42</v>
      </c>
      <c r="H50" s="176">
        <v>120</v>
      </c>
      <c r="I50" s="190">
        <v>29.97</v>
      </c>
      <c r="J50" s="176">
        <v>3596.4</v>
      </c>
      <c r="K50" s="176">
        <v>4496.58</v>
      </c>
      <c r="L50" s="177">
        <v>1283328.6899999995</v>
      </c>
      <c r="M50" s="178">
        <v>0.95686819009978774</v>
      </c>
      <c r="N50" s="179" t="s">
        <v>262</v>
      </c>
    </row>
    <row r="51" spans="1:14" ht="27.6">
      <c r="D51" s="173" t="s">
        <v>34</v>
      </c>
      <c r="E51" s="174" t="s">
        <v>454</v>
      </c>
      <c r="F51" s="251" t="s">
        <v>437</v>
      </c>
      <c r="G51" s="175" t="s">
        <v>42</v>
      </c>
      <c r="H51" s="176">
        <v>340</v>
      </c>
      <c r="I51" s="190">
        <v>10.51</v>
      </c>
      <c r="J51" s="176">
        <v>3573.4</v>
      </c>
      <c r="K51" s="176">
        <v>4467.82</v>
      </c>
      <c r="L51" s="177">
        <v>1287796.5099999995</v>
      </c>
      <c r="M51" s="178">
        <v>0.96019946046754656</v>
      </c>
      <c r="N51" s="179" t="s">
        <v>262</v>
      </c>
    </row>
    <row r="52" spans="1:14" ht="41.4">
      <c r="D52" s="173" t="s">
        <v>360</v>
      </c>
      <c r="E52" s="174" t="s">
        <v>336</v>
      </c>
      <c r="F52" s="251" t="s">
        <v>392</v>
      </c>
      <c r="G52" s="175" t="s">
        <v>127</v>
      </c>
      <c r="H52" s="176">
        <v>1</v>
      </c>
      <c r="I52" s="190">
        <v>3693.19</v>
      </c>
      <c r="J52" s="176">
        <v>3693.19</v>
      </c>
      <c r="K52" s="176">
        <v>4398.22</v>
      </c>
      <c r="L52" s="177">
        <v>1292194.7299999995</v>
      </c>
      <c r="M52" s="178">
        <v>0.96347883608180218</v>
      </c>
      <c r="N52" s="179" t="s">
        <v>262</v>
      </c>
    </row>
    <row r="53" spans="1:14" ht="27.6">
      <c r="D53" s="173" t="s">
        <v>34</v>
      </c>
      <c r="E53" s="174" t="s">
        <v>188</v>
      </c>
      <c r="F53" s="251" t="s">
        <v>315</v>
      </c>
      <c r="G53" s="175" t="s">
        <v>128</v>
      </c>
      <c r="H53" s="176">
        <v>1</v>
      </c>
      <c r="I53" s="190">
        <v>3396.4000000000005</v>
      </c>
      <c r="J53" s="176">
        <v>3396.4</v>
      </c>
      <c r="K53" s="176">
        <v>4246.5200000000004</v>
      </c>
      <c r="L53" s="177">
        <v>1296441.2499999995</v>
      </c>
      <c r="M53" s="178">
        <v>0.96664510201062093</v>
      </c>
      <c r="N53" s="179" t="s">
        <v>262</v>
      </c>
    </row>
    <row r="54" spans="1:14" ht="41.4">
      <c r="D54" s="173" t="s">
        <v>35</v>
      </c>
      <c r="E54" s="174">
        <v>97886</v>
      </c>
      <c r="F54" s="251" t="s">
        <v>88</v>
      </c>
      <c r="G54" s="175" t="s">
        <v>128</v>
      </c>
      <c r="H54" s="176">
        <v>17</v>
      </c>
      <c r="I54" s="190">
        <v>166.05</v>
      </c>
      <c r="J54" s="176">
        <v>2822.85</v>
      </c>
      <c r="K54" s="176">
        <v>3529.41</v>
      </c>
      <c r="L54" s="177">
        <v>1299970.6599999995</v>
      </c>
      <c r="M54" s="178">
        <v>0.96927668048707505</v>
      </c>
      <c r="N54" s="179" t="s">
        <v>262</v>
      </c>
    </row>
    <row r="55" spans="1:14">
      <c r="D55" s="173" t="s">
        <v>35</v>
      </c>
      <c r="E55" s="174">
        <v>97082</v>
      </c>
      <c r="F55" s="251" t="s">
        <v>318</v>
      </c>
      <c r="G55" s="175" t="s">
        <v>40</v>
      </c>
      <c r="H55" s="176">
        <v>45.25</v>
      </c>
      <c r="I55" s="190">
        <v>60.28</v>
      </c>
      <c r="J55" s="176">
        <v>2727.67</v>
      </c>
      <c r="K55" s="176">
        <v>3410.3999999999996</v>
      </c>
      <c r="L55" s="177">
        <v>1303381.0599999994</v>
      </c>
      <c r="M55" s="178">
        <v>0.97181952340872457</v>
      </c>
      <c r="N55" s="179" t="s">
        <v>262</v>
      </c>
    </row>
    <row r="56" spans="1:14" ht="41.4">
      <c r="D56" s="173" t="s">
        <v>360</v>
      </c>
      <c r="E56" s="174" t="s">
        <v>340</v>
      </c>
      <c r="F56" s="251" t="s">
        <v>398</v>
      </c>
      <c r="G56" s="175" t="s">
        <v>127</v>
      </c>
      <c r="H56" s="176">
        <v>1</v>
      </c>
      <c r="I56" s="190">
        <v>2769.89</v>
      </c>
      <c r="J56" s="176">
        <v>2769.89</v>
      </c>
      <c r="K56" s="176">
        <v>3298.66</v>
      </c>
      <c r="L56" s="177">
        <v>1306679.7199999993</v>
      </c>
      <c r="M56" s="178">
        <v>0.97427905139134485</v>
      </c>
      <c r="N56" s="179" t="s">
        <v>262</v>
      </c>
    </row>
    <row r="57" spans="1:14" ht="27.6">
      <c r="D57" s="173" t="s">
        <v>35</v>
      </c>
      <c r="E57" s="174">
        <v>102506</v>
      </c>
      <c r="F57" s="251" t="s">
        <v>385</v>
      </c>
      <c r="G57" s="175" t="s">
        <v>42</v>
      </c>
      <c r="H57" s="176">
        <v>204.72</v>
      </c>
      <c r="I57" s="190">
        <v>10.85</v>
      </c>
      <c r="J57" s="176">
        <v>2221.21</v>
      </c>
      <c r="K57" s="176">
        <v>2777.18</v>
      </c>
      <c r="L57" s="177">
        <v>1309456.8999999992</v>
      </c>
      <c r="M57" s="178">
        <v>0.97634975644211497</v>
      </c>
      <c r="N57" s="179" t="s">
        <v>262</v>
      </c>
    </row>
    <row r="58" spans="1:14" ht="27.6">
      <c r="D58" s="173" t="s">
        <v>35</v>
      </c>
      <c r="E58" s="174">
        <v>96543</v>
      </c>
      <c r="F58" s="251" t="s">
        <v>84</v>
      </c>
      <c r="G58" s="175" t="s">
        <v>41</v>
      </c>
      <c r="H58" s="176">
        <v>122</v>
      </c>
      <c r="I58" s="190">
        <v>17.77</v>
      </c>
      <c r="J58" s="176">
        <v>2167.94</v>
      </c>
      <c r="K58" s="176">
        <v>2710.58</v>
      </c>
      <c r="L58" s="177">
        <v>1312167.4799999993</v>
      </c>
      <c r="M58" s="178">
        <v>0.97837080358220563</v>
      </c>
      <c r="N58" s="179" t="s">
        <v>262</v>
      </c>
    </row>
    <row r="59" spans="1:14" ht="41.4">
      <c r="D59" s="173" t="s">
        <v>34</v>
      </c>
      <c r="E59" s="174" t="s">
        <v>282</v>
      </c>
      <c r="F59" s="251" t="s">
        <v>413</v>
      </c>
      <c r="G59" s="175" t="s">
        <v>42</v>
      </c>
      <c r="H59" s="176">
        <v>180</v>
      </c>
      <c r="I59" s="190">
        <v>11.739999999999998</v>
      </c>
      <c r="J59" s="176">
        <v>2113.1999999999998</v>
      </c>
      <c r="K59" s="176">
        <v>2642.13</v>
      </c>
      <c r="L59" s="177">
        <v>1314809.6099999992</v>
      </c>
      <c r="M59" s="178">
        <v>0.98034081342520873</v>
      </c>
      <c r="N59" s="179" t="s">
        <v>262</v>
      </c>
    </row>
    <row r="60" spans="1:14" ht="27.6">
      <c r="D60" s="173" t="s">
        <v>35</v>
      </c>
      <c r="E60" s="174">
        <v>89512</v>
      </c>
      <c r="F60" s="251" t="s">
        <v>384</v>
      </c>
      <c r="G60" s="175" t="s">
        <v>42</v>
      </c>
      <c r="H60" s="176">
        <v>48</v>
      </c>
      <c r="I60" s="190">
        <v>43.49</v>
      </c>
      <c r="J60" s="176">
        <v>2087.52</v>
      </c>
      <c r="K60" s="176">
        <v>2610.0300000000002</v>
      </c>
      <c r="L60" s="177">
        <v>1317419.6399999992</v>
      </c>
      <c r="M60" s="178">
        <v>0.9822868890500015</v>
      </c>
      <c r="N60" s="179" t="s">
        <v>262</v>
      </c>
    </row>
    <row r="61" spans="1:14">
      <c r="D61" s="173" t="s">
        <v>35</v>
      </c>
      <c r="E61" s="174">
        <v>98509</v>
      </c>
      <c r="F61" s="251" t="s">
        <v>89</v>
      </c>
      <c r="G61" s="175" t="s">
        <v>128</v>
      </c>
      <c r="H61" s="176">
        <v>40</v>
      </c>
      <c r="I61" s="190">
        <v>48.86</v>
      </c>
      <c r="J61" s="176">
        <v>1954.4</v>
      </c>
      <c r="K61" s="176">
        <v>2443.59</v>
      </c>
      <c r="L61" s="177">
        <v>1319863.2299999993</v>
      </c>
      <c r="M61" s="178">
        <v>0.98410886463495162</v>
      </c>
      <c r="N61" s="179" t="s">
        <v>262</v>
      </c>
    </row>
    <row r="62" spans="1:14" ht="27.6">
      <c r="D62" s="173" t="s">
        <v>35</v>
      </c>
      <c r="E62" s="174">
        <v>104642</v>
      </c>
      <c r="F62" s="251" t="s">
        <v>182</v>
      </c>
      <c r="G62" s="175" t="s">
        <v>39</v>
      </c>
      <c r="H62" s="176">
        <v>158</v>
      </c>
      <c r="I62" s="190">
        <v>10.98</v>
      </c>
      <c r="J62" s="176">
        <v>1734.84</v>
      </c>
      <c r="K62" s="176">
        <v>2169.0700000000002</v>
      </c>
      <c r="L62" s="177">
        <v>1322032.2999999993</v>
      </c>
      <c r="M62" s="178">
        <v>0.98572615418927445</v>
      </c>
      <c r="N62" s="179" t="s">
        <v>262</v>
      </c>
    </row>
    <row r="63" spans="1:14" ht="41.4">
      <c r="D63" s="173" t="s">
        <v>34</v>
      </c>
      <c r="E63" s="174" t="s">
        <v>191</v>
      </c>
      <c r="F63" s="251" t="s">
        <v>381</v>
      </c>
      <c r="G63" s="175" t="s">
        <v>128</v>
      </c>
      <c r="H63" s="176">
        <v>2</v>
      </c>
      <c r="I63" s="190">
        <v>845.20000000000016</v>
      </c>
      <c r="J63" s="176">
        <v>1690.4</v>
      </c>
      <c r="K63" s="176">
        <v>2113.5100000000002</v>
      </c>
      <c r="L63" s="177">
        <v>1324145.8099999994</v>
      </c>
      <c r="M63" s="178">
        <v>0.98730201741450774</v>
      </c>
      <c r="N63" s="179" t="s">
        <v>262</v>
      </c>
    </row>
    <row r="64" spans="1:14" ht="27.6">
      <c r="D64" s="173" t="s">
        <v>35</v>
      </c>
      <c r="E64" s="174">
        <v>98510</v>
      </c>
      <c r="F64" s="251" t="s">
        <v>90</v>
      </c>
      <c r="G64" s="175" t="s">
        <v>128</v>
      </c>
      <c r="H64" s="176">
        <v>20</v>
      </c>
      <c r="I64" s="190">
        <v>74.569999999999993</v>
      </c>
      <c r="J64" s="176">
        <v>1491.4</v>
      </c>
      <c r="K64" s="176">
        <v>1864.7</v>
      </c>
      <c r="L64" s="177">
        <v>1326010.5099999993</v>
      </c>
      <c r="M64" s="178">
        <v>0.98869236435211028</v>
      </c>
      <c r="N64" s="179" t="s">
        <v>262</v>
      </c>
    </row>
    <row r="65" spans="4:14" ht="27.6">
      <c r="D65" s="173" t="s">
        <v>34</v>
      </c>
      <c r="E65" s="174" t="s">
        <v>469</v>
      </c>
      <c r="F65" s="251" t="s">
        <v>401</v>
      </c>
      <c r="G65" s="175" t="s">
        <v>128</v>
      </c>
      <c r="H65" s="176">
        <v>13</v>
      </c>
      <c r="I65" s="190">
        <v>113.35</v>
      </c>
      <c r="J65" s="176">
        <v>1473.55</v>
      </c>
      <c r="K65" s="176">
        <v>1842.38</v>
      </c>
      <c r="L65" s="177">
        <v>1327852.8899999992</v>
      </c>
      <c r="M65" s="178">
        <v>0.99006606917910667</v>
      </c>
      <c r="N65" s="179" t="s">
        <v>262</v>
      </c>
    </row>
    <row r="66" spans="4:14" ht="27.6">
      <c r="D66" s="173" t="s">
        <v>34</v>
      </c>
      <c r="E66" s="174" t="s">
        <v>466</v>
      </c>
      <c r="F66" s="251" t="s">
        <v>447</v>
      </c>
      <c r="G66" s="175" t="s">
        <v>42</v>
      </c>
      <c r="H66" s="176">
        <v>15</v>
      </c>
      <c r="I66" s="190">
        <v>91.33</v>
      </c>
      <c r="J66" s="176">
        <v>1369.95</v>
      </c>
      <c r="K66" s="176">
        <v>1712.85</v>
      </c>
      <c r="L66" s="177">
        <v>1329565.7399999993</v>
      </c>
      <c r="M66" s="178">
        <v>0.99134319458913123</v>
      </c>
      <c r="N66" s="179" t="s">
        <v>262</v>
      </c>
    </row>
    <row r="67" spans="4:14">
      <c r="D67" s="173" t="s">
        <v>35</v>
      </c>
      <c r="E67" s="174">
        <v>89357</v>
      </c>
      <c r="F67" s="251" t="s">
        <v>372</v>
      </c>
      <c r="G67" s="175" t="s">
        <v>42</v>
      </c>
      <c r="H67" s="176">
        <v>30</v>
      </c>
      <c r="I67" s="190">
        <v>31.99</v>
      </c>
      <c r="J67" s="176">
        <v>959.7</v>
      </c>
      <c r="K67" s="176">
        <v>1199.9100000000001</v>
      </c>
      <c r="L67" s="177">
        <v>1330765.6499999992</v>
      </c>
      <c r="M67" s="178">
        <v>0.9922378646132094</v>
      </c>
      <c r="N67" s="179" t="s">
        <v>262</v>
      </c>
    </row>
    <row r="68" spans="4:14" ht="27.6">
      <c r="D68" s="173" t="s">
        <v>34</v>
      </c>
      <c r="E68" s="174" t="s">
        <v>452</v>
      </c>
      <c r="F68" s="251" t="s">
        <v>290</v>
      </c>
      <c r="G68" s="175" t="s">
        <v>42</v>
      </c>
      <c r="H68" s="176">
        <v>165</v>
      </c>
      <c r="I68" s="190">
        <v>5.04</v>
      </c>
      <c r="J68" s="176">
        <v>831.6</v>
      </c>
      <c r="K68" s="176">
        <v>1039.75</v>
      </c>
      <c r="L68" s="177">
        <v>1331805.3999999992</v>
      </c>
      <c r="M68" s="178">
        <v>0.99301311705508866</v>
      </c>
      <c r="N68" s="179" t="s">
        <v>262</v>
      </c>
    </row>
    <row r="69" spans="4:14" ht="27.6">
      <c r="D69" s="173" t="s">
        <v>35</v>
      </c>
      <c r="E69" s="174">
        <v>87878</v>
      </c>
      <c r="F69" s="251" t="s">
        <v>322</v>
      </c>
      <c r="G69" s="175" t="s">
        <v>39</v>
      </c>
      <c r="H69" s="176">
        <v>158</v>
      </c>
      <c r="I69" s="190">
        <v>4.8600000000000003</v>
      </c>
      <c r="J69" s="176">
        <v>767.88</v>
      </c>
      <c r="K69" s="176">
        <v>960.08</v>
      </c>
      <c r="L69" s="177">
        <v>1332765.4799999993</v>
      </c>
      <c r="M69" s="178">
        <v>0.99372896640772113</v>
      </c>
      <c r="N69" s="179" t="s">
        <v>262</v>
      </c>
    </row>
    <row r="70" spans="4:14">
      <c r="D70" s="173" t="s">
        <v>35</v>
      </c>
      <c r="E70" s="174">
        <v>89356</v>
      </c>
      <c r="F70" s="251" t="s">
        <v>371</v>
      </c>
      <c r="G70" s="175" t="s">
        <v>42</v>
      </c>
      <c r="H70" s="176">
        <v>30</v>
      </c>
      <c r="I70" s="190">
        <v>22.98</v>
      </c>
      <c r="J70" s="176">
        <v>689.4</v>
      </c>
      <c r="K70" s="176">
        <v>861.96</v>
      </c>
      <c r="L70" s="177">
        <v>1333627.4399999992</v>
      </c>
      <c r="M70" s="178">
        <v>0.99437165608774247</v>
      </c>
      <c r="N70" s="179" t="s">
        <v>262</v>
      </c>
    </row>
    <row r="71" spans="4:14" ht="27.6">
      <c r="D71" s="173" t="s">
        <v>34</v>
      </c>
      <c r="E71" s="174" t="s">
        <v>467</v>
      </c>
      <c r="F71" s="251" t="s">
        <v>449</v>
      </c>
      <c r="G71" s="175" t="s">
        <v>128</v>
      </c>
      <c r="H71" s="176">
        <v>5</v>
      </c>
      <c r="I71" s="190">
        <v>131.72</v>
      </c>
      <c r="J71" s="176">
        <v>658.6</v>
      </c>
      <c r="K71" s="176">
        <v>823.45</v>
      </c>
      <c r="L71" s="177">
        <v>1334450.8899999992</v>
      </c>
      <c r="M71" s="178">
        <v>0.99498563216205405</v>
      </c>
      <c r="N71" s="179" t="s">
        <v>262</v>
      </c>
    </row>
    <row r="72" spans="4:14" ht="27.6">
      <c r="D72" s="173" t="s">
        <v>34</v>
      </c>
      <c r="E72" s="174" t="s">
        <v>465</v>
      </c>
      <c r="F72" s="251" t="s">
        <v>420</v>
      </c>
      <c r="G72" s="175" t="s">
        <v>128</v>
      </c>
      <c r="H72" s="176">
        <v>4</v>
      </c>
      <c r="I72" s="190">
        <v>156.16</v>
      </c>
      <c r="J72" s="176">
        <v>624.64</v>
      </c>
      <c r="K72" s="176">
        <v>780.99</v>
      </c>
      <c r="L72" s="177">
        <v>1335231.8799999992</v>
      </c>
      <c r="M72" s="178">
        <v>0.99556794945427174</v>
      </c>
      <c r="N72" s="179" t="s">
        <v>262</v>
      </c>
    </row>
    <row r="73" spans="4:14" ht="41.4">
      <c r="D73" s="173" t="s">
        <v>34</v>
      </c>
      <c r="E73" s="174" t="s">
        <v>281</v>
      </c>
      <c r="F73" s="251" t="s">
        <v>412</v>
      </c>
      <c r="G73" s="175" t="s">
        <v>42</v>
      </c>
      <c r="H73" s="176">
        <v>70</v>
      </c>
      <c r="I73" s="190">
        <v>8.25</v>
      </c>
      <c r="J73" s="176">
        <v>577.5</v>
      </c>
      <c r="K73" s="176">
        <v>722.05</v>
      </c>
      <c r="L73" s="177">
        <v>1335953.9299999992</v>
      </c>
      <c r="M73" s="178">
        <v>0.9961063202411522</v>
      </c>
      <c r="N73" s="179" t="s">
        <v>262</v>
      </c>
    </row>
    <row r="74" spans="4:14" ht="27.6">
      <c r="D74" s="173" t="s">
        <v>35</v>
      </c>
      <c r="E74" s="174">
        <v>102711</v>
      </c>
      <c r="F74" s="251" t="s">
        <v>379</v>
      </c>
      <c r="G74" s="175" t="s">
        <v>128</v>
      </c>
      <c r="H74" s="176">
        <v>8</v>
      </c>
      <c r="I74" s="190">
        <v>69.37</v>
      </c>
      <c r="J74" s="176">
        <v>554.96</v>
      </c>
      <c r="K74" s="176">
        <v>693.87</v>
      </c>
      <c r="L74" s="177">
        <v>1336647.7999999993</v>
      </c>
      <c r="M74" s="178">
        <v>0.9966236796177782</v>
      </c>
      <c r="N74" s="179" t="s">
        <v>262</v>
      </c>
    </row>
    <row r="75" spans="4:14" ht="27.6">
      <c r="D75" s="173" t="s">
        <v>34</v>
      </c>
      <c r="E75" s="174" t="s">
        <v>456</v>
      </c>
      <c r="F75" s="251" t="s">
        <v>438</v>
      </c>
      <c r="G75" s="175" t="s">
        <v>42</v>
      </c>
      <c r="H75" s="176">
        <v>20</v>
      </c>
      <c r="I75" s="190">
        <v>26.369999999999997</v>
      </c>
      <c r="J75" s="176">
        <v>527.4</v>
      </c>
      <c r="K75" s="176">
        <v>659.41</v>
      </c>
      <c r="L75" s="177">
        <v>1337307.2099999993</v>
      </c>
      <c r="M75" s="178">
        <v>0.99711534512650579</v>
      </c>
      <c r="N75" s="179" t="s">
        <v>262</v>
      </c>
    </row>
    <row r="76" spans="4:14" ht="41.4">
      <c r="D76" s="173" t="s">
        <v>34</v>
      </c>
      <c r="E76" s="174" t="s">
        <v>461</v>
      </c>
      <c r="F76" s="251" t="s">
        <v>494</v>
      </c>
      <c r="G76" s="175" t="s">
        <v>128</v>
      </c>
      <c r="H76" s="176">
        <v>1</v>
      </c>
      <c r="I76" s="190">
        <v>486.20000000000005</v>
      </c>
      <c r="J76" s="176">
        <v>486.2</v>
      </c>
      <c r="K76" s="176">
        <v>607.9</v>
      </c>
      <c r="L76" s="177">
        <v>1337915.1099999992</v>
      </c>
      <c r="M76" s="178">
        <v>0.99756860404395553</v>
      </c>
      <c r="N76" s="179" t="s">
        <v>262</v>
      </c>
    </row>
    <row r="77" spans="4:14" ht="27.6">
      <c r="D77" s="173" t="s">
        <v>35</v>
      </c>
      <c r="E77" s="174">
        <v>98511</v>
      </c>
      <c r="F77" s="251" t="s">
        <v>91</v>
      </c>
      <c r="G77" s="175" t="s">
        <v>128</v>
      </c>
      <c r="H77" s="176">
        <v>3</v>
      </c>
      <c r="I77" s="190">
        <v>141.02000000000001</v>
      </c>
      <c r="J77" s="176">
        <v>423.06</v>
      </c>
      <c r="K77" s="176">
        <v>528.95000000000005</v>
      </c>
      <c r="L77" s="177">
        <v>1338444.0599999991</v>
      </c>
      <c r="M77" s="178">
        <v>0.997962996714436</v>
      </c>
      <c r="N77" s="179" t="s">
        <v>262</v>
      </c>
    </row>
    <row r="78" spans="4:14" ht="27.6">
      <c r="D78" s="173" t="s">
        <v>35</v>
      </c>
      <c r="E78" s="174">
        <v>98111</v>
      </c>
      <c r="F78" s="251" t="s">
        <v>47</v>
      </c>
      <c r="G78" s="175" t="s">
        <v>128</v>
      </c>
      <c r="H78" s="176">
        <v>5</v>
      </c>
      <c r="I78" s="190">
        <v>67.77</v>
      </c>
      <c r="J78" s="176">
        <v>338.85</v>
      </c>
      <c r="K78" s="176">
        <v>423.66</v>
      </c>
      <c r="L78" s="177">
        <v>1338867.719999999</v>
      </c>
      <c r="M78" s="178">
        <v>0.99827888365795747</v>
      </c>
      <c r="N78" s="179" t="s">
        <v>262</v>
      </c>
    </row>
    <row r="79" spans="4:14" ht="27.6">
      <c r="D79" s="173" t="s">
        <v>34</v>
      </c>
      <c r="E79" s="174" t="s">
        <v>284</v>
      </c>
      <c r="F79" s="251" t="s">
        <v>417</v>
      </c>
      <c r="G79" s="175" t="s">
        <v>128</v>
      </c>
      <c r="H79" s="176">
        <v>14</v>
      </c>
      <c r="I79" s="190">
        <v>21.619999999999997</v>
      </c>
      <c r="J79" s="176">
        <v>302.68</v>
      </c>
      <c r="K79" s="176">
        <v>378.44</v>
      </c>
      <c r="L79" s="177">
        <v>1339246.159999999</v>
      </c>
      <c r="M79" s="178">
        <v>0.99856105392398753</v>
      </c>
      <c r="N79" s="179" t="s">
        <v>262</v>
      </c>
    </row>
    <row r="80" spans="4:14" ht="27.6">
      <c r="D80" s="173" t="s">
        <v>34</v>
      </c>
      <c r="E80" s="174" t="s">
        <v>468</v>
      </c>
      <c r="F80" s="251" t="s">
        <v>489</v>
      </c>
      <c r="G80" s="175" t="s">
        <v>128</v>
      </c>
      <c r="H80" s="176">
        <v>8</v>
      </c>
      <c r="I80" s="190">
        <v>36.049999999999997</v>
      </c>
      <c r="J80" s="176">
        <v>288.39999999999998</v>
      </c>
      <c r="K80" s="176">
        <v>360.59</v>
      </c>
      <c r="L80" s="177">
        <v>1339606.7499999991</v>
      </c>
      <c r="M80" s="178">
        <v>0.99882991497521845</v>
      </c>
      <c r="N80" s="179" t="s">
        <v>262</v>
      </c>
    </row>
    <row r="81" spans="4:14" ht="27.6">
      <c r="D81" s="173" t="s">
        <v>34</v>
      </c>
      <c r="E81" s="174" t="s">
        <v>458</v>
      </c>
      <c r="F81" s="251" t="s">
        <v>443</v>
      </c>
      <c r="G81" s="175" t="s">
        <v>128</v>
      </c>
      <c r="H81" s="176">
        <v>8</v>
      </c>
      <c r="I81" s="190">
        <v>31.87</v>
      </c>
      <c r="J81" s="176">
        <v>254.96</v>
      </c>
      <c r="K81" s="176">
        <v>318.77999999999997</v>
      </c>
      <c r="L81" s="177">
        <v>1339925.5299999991</v>
      </c>
      <c r="M81" s="178">
        <v>0.99906760189363375</v>
      </c>
      <c r="N81" s="179" t="s">
        <v>262</v>
      </c>
    </row>
    <row r="82" spans="4:14" ht="27.6">
      <c r="D82" s="173" t="s">
        <v>34</v>
      </c>
      <c r="E82" s="174" t="s">
        <v>457</v>
      </c>
      <c r="F82" s="251" t="s">
        <v>441</v>
      </c>
      <c r="G82" s="175" t="s">
        <v>128</v>
      </c>
      <c r="H82" s="176">
        <v>5</v>
      </c>
      <c r="I82" s="190">
        <v>33.94</v>
      </c>
      <c r="J82" s="176">
        <v>169.7</v>
      </c>
      <c r="K82" s="176">
        <v>212.18</v>
      </c>
      <c r="L82" s="177">
        <v>1340137.709999999</v>
      </c>
      <c r="M82" s="178">
        <v>0.9992258063303906</v>
      </c>
      <c r="N82" s="179" t="s">
        <v>262</v>
      </c>
    </row>
    <row r="83" spans="4:14" ht="27.6">
      <c r="D83" s="173" t="s">
        <v>35</v>
      </c>
      <c r="E83" s="174">
        <v>86913</v>
      </c>
      <c r="F83" s="251" t="s">
        <v>378</v>
      </c>
      <c r="G83" s="175" t="s">
        <v>128</v>
      </c>
      <c r="H83" s="176">
        <v>3</v>
      </c>
      <c r="I83" s="190">
        <v>53.18</v>
      </c>
      <c r="J83" s="176">
        <v>159.54</v>
      </c>
      <c r="K83" s="176">
        <v>199.47</v>
      </c>
      <c r="L83" s="177">
        <v>1340337.179999999</v>
      </c>
      <c r="M83" s="178">
        <v>0.99937453400971887</v>
      </c>
      <c r="N83" s="179" t="s">
        <v>262</v>
      </c>
    </row>
    <row r="84" spans="4:14" ht="27.6">
      <c r="D84" s="173" t="s">
        <v>34</v>
      </c>
      <c r="E84" s="174" t="s">
        <v>193</v>
      </c>
      <c r="F84" s="251" t="s">
        <v>409</v>
      </c>
      <c r="G84" s="175" t="s">
        <v>42</v>
      </c>
      <c r="H84" s="176">
        <v>6</v>
      </c>
      <c r="I84" s="190">
        <v>25.96</v>
      </c>
      <c r="J84" s="176">
        <v>155.76</v>
      </c>
      <c r="K84" s="176">
        <v>194.75</v>
      </c>
      <c r="L84" s="177">
        <v>1340531.929999999</v>
      </c>
      <c r="M84" s="178">
        <v>0.99951974238967178</v>
      </c>
      <c r="N84" s="179" t="s">
        <v>262</v>
      </c>
    </row>
    <row r="85" spans="4:14" ht="27.6">
      <c r="D85" s="173" t="s">
        <v>35</v>
      </c>
      <c r="E85" s="174">
        <v>97084</v>
      </c>
      <c r="F85" s="251" t="s">
        <v>319</v>
      </c>
      <c r="G85" s="175" t="s">
        <v>39</v>
      </c>
      <c r="H85" s="176">
        <v>159</v>
      </c>
      <c r="I85" s="190">
        <v>0.67</v>
      </c>
      <c r="J85" s="176">
        <v>106.53</v>
      </c>
      <c r="K85" s="176">
        <v>133.19</v>
      </c>
      <c r="L85" s="177">
        <v>1340665.1199999989</v>
      </c>
      <c r="M85" s="178">
        <v>0.99961905075488833</v>
      </c>
      <c r="N85" s="179" t="s">
        <v>262</v>
      </c>
    </row>
    <row r="86" spans="4:14" ht="27.6">
      <c r="D86" s="173" t="s">
        <v>34</v>
      </c>
      <c r="E86" s="174" t="s">
        <v>464</v>
      </c>
      <c r="F86" s="251" t="s">
        <v>403</v>
      </c>
      <c r="G86" s="175" t="s">
        <v>128</v>
      </c>
      <c r="H86" s="176">
        <v>1</v>
      </c>
      <c r="I86" s="190">
        <v>106.19</v>
      </c>
      <c r="J86" s="176">
        <v>106.19</v>
      </c>
      <c r="K86" s="176">
        <v>132.77000000000001</v>
      </c>
      <c r="L86" s="177">
        <v>1340797.889999999</v>
      </c>
      <c r="M86" s="178">
        <v>0.99971804596210956</v>
      </c>
      <c r="N86" s="179" t="s">
        <v>262</v>
      </c>
    </row>
    <row r="87" spans="4:14" ht="27.6">
      <c r="D87" s="173" t="s">
        <v>34</v>
      </c>
      <c r="E87" s="174" t="s">
        <v>459</v>
      </c>
      <c r="F87" s="251" t="s">
        <v>445</v>
      </c>
      <c r="G87" s="175" t="s">
        <v>128</v>
      </c>
      <c r="H87" s="176">
        <v>2</v>
      </c>
      <c r="I87" s="190">
        <v>45</v>
      </c>
      <c r="J87" s="176">
        <v>90</v>
      </c>
      <c r="K87" s="176">
        <v>112.53</v>
      </c>
      <c r="L87" s="177">
        <v>1340910.419999999</v>
      </c>
      <c r="M87" s="178">
        <v>0.99980194993641558</v>
      </c>
      <c r="N87" s="179" t="s">
        <v>262</v>
      </c>
    </row>
    <row r="88" spans="4:14" ht="27.6">
      <c r="D88" s="173" t="s">
        <v>34</v>
      </c>
      <c r="E88" s="174" t="s">
        <v>462</v>
      </c>
      <c r="F88" s="251" t="s">
        <v>405</v>
      </c>
      <c r="G88" s="175" t="s">
        <v>128</v>
      </c>
      <c r="H88" s="176">
        <v>4</v>
      </c>
      <c r="I88" s="190">
        <v>16.61</v>
      </c>
      <c r="J88" s="176">
        <v>66.44</v>
      </c>
      <c r="K88" s="176">
        <v>83.07</v>
      </c>
      <c r="L88" s="177">
        <v>1340993.4899999991</v>
      </c>
      <c r="M88" s="178">
        <v>0.9998638881141958</v>
      </c>
      <c r="N88" s="179" t="s">
        <v>262</v>
      </c>
    </row>
    <row r="89" spans="4:14" ht="27.6">
      <c r="D89" s="173" t="s">
        <v>35</v>
      </c>
      <c r="E89" s="174">
        <v>89366</v>
      </c>
      <c r="F89" s="251" t="s">
        <v>374</v>
      </c>
      <c r="G89" s="175" t="s">
        <v>128</v>
      </c>
      <c r="H89" s="176">
        <v>3</v>
      </c>
      <c r="I89" s="190">
        <v>16.48</v>
      </c>
      <c r="J89" s="176">
        <v>49.44</v>
      </c>
      <c r="K89" s="176">
        <v>61.81</v>
      </c>
      <c r="L89" s="177">
        <v>1341055.2999999991</v>
      </c>
      <c r="M89" s="178">
        <v>0.99990997453250074</v>
      </c>
      <c r="N89" s="179" t="s">
        <v>262</v>
      </c>
    </row>
    <row r="90" spans="4:14" ht="27.6">
      <c r="D90" s="173" t="s">
        <v>35</v>
      </c>
      <c r="E90" s="174">
        <v>89362</v>
      </c>
      <c r="F90" s="251" t="s">
        <v>373</v>
      </c>
      <c r="G90" s="175" t="s">
        <v>128</v>
      </c>
      <c r="H90" s="176">
        <v>3</v>
      </c>
      <c r="I90" s="190">
        <v>9.11</v>
      </c>
      <c r="J90" s="176">
        <v>27.33</v>
      </c>
      <c r="K90" s="176">
        <v>34.17</v>
      </c>
      <c r="L90" s="177">
        <v>1341089.469999999</v>
      </c>
      <c r="M90" s="178">
        <v>0.99993545217225932</v>
      </c>
      <c r="N90" s="179" t="s">
        <v>262</v>
      </c>
    </row>
    <row r="91" spans="4:14" ht="27.6">
      <c r="D91" s="173" t="s">
        <v>35</v>
      </c>
      <c r="E91" s="174">
        <v>89380</v>
      </c>
      <c r="F91" s="251" t="s">
        <v>377</v>
      </c>
      <c r="G91" s="175" t="s">
        <v>128</v>
      </c>
      <c r="H91" s="176">
        <v>2</v>
      </c>
      <c r="I91" s="190">
        <v>9.9700000000000006</v>
      </c>
      <c r="J91" s="176">
        <v>19.940000000000001</v>
      </c>
      <c r="K91" s="176">
        <v>24.93</v>
      </c>
      <c r="L91" s="177">
        <v>1341114.399999999</v>
      </c>
      <c r="M91" s="178">
        <v>0.99995404033612179</v>
      </c>
      <c r="N91" s="179" t="s">
        <v>262</v>
      </c>
    </row>
    <row r="92" spans="4:14" ht="27.6">
      <c r="D92" s="173" t="s">
        <v>35</v>
      </c>
      <c r="E92" s="174">
        <v>89400</v>
      </c>
      <c r="F92" s="251" t="s">
        <v>376</v>
      </c>
      <c r="G92" s="175" t="s">
        <v>128</v>
      </c>
      <c r="H92" s="176">
        <v>1</v>
      </c>
      <c r="I92" s="190">
        <v>19.82</v>
      </c>
      <c r="J92" s="176">
        <v>19.82</v>
      </c>
      <c r="K92" s="176">
        <v>24.78</v>
      </c>
      <c r="L92" s="177">
        <v>1341139.179999999</v>
      </c>
      <c r="M92" s="178">
        <v>0.99997251665784315</v>
      </c>
      <c r="N92" s="179" t="s">
        <v>262</v>
      </c>
    </row>
    <row r="93" spans="4:14" ht="27.6">
      <c r="D93" s="173" t="s">
        <v>34</v>
      </c>
      <c r="E93" s="174" t="s">
        <v>463</v>
      </c>
      <c r="F93" s="251" t="s">
        <v>407</v>
      </c>
      <c r="G93" s="175" t="s">
        <v>128</v>
      </c>
      <c r="H93" s="176">
        <v>1</v>
      </c>
      <c r="I93" s="190">
        <v>17.899999999999999</v>
      </c>
      <c r="J93" s="176">
        <v>17.899999999999999</v>
      </c>
      <c r="K93" s="176">
        <v>22.38</v>
      </c>
      <c r="L93" s="177">
        <v>1341161.5599999989</v>
      </c>
      <c r="M93" s="178">
        <v>0.99998920350530573</v>
      </c>
      <c r="N93" s="179" t="s">
        <v>262</v>
      </c>
    </row>
    <row r="94" spans="4:14" ht="27.6">
      <c r="D94" s="173" t="s">
        <v>35</v>
      </c>
      <c r="E94" s="174">
        <v>89364</v>
      </c>
      <c r="F94" s="251" t="s">
        <v>375</v>
      </c>
      <c r="G94" s="175" t="s">
        <v>128</v>
      </c>
      <c r="H94" s="176">
        <v>1</v>
      </c>
      <c r="I94" s="190">
        <v>11.58</v>
      </c>
      <c r="J94" s="176">
        <v>11.58</v>
      </c>
      <c r="K94" s="176">
        <v>14.48</v>
      </c>
      <c r="L94" s="177">
        <v>1341176.0399999989</v>
      </c>
      <c r="M94" s="178">
        <v>1</v>
      </c>
      <c r="N94" s="179" t="s">
        <v>262</v>
      </c>
    </row>
  </sheetData>
  <autoFilter ref="D10:N37"/>
  <sortState ref="D9:N35">
    <sortCondition descending="1" ref="K9:K35"/>
  </sortState>
  <mergeCells count="2">
    <mergeCell ref="D8:N8"/>
    <mergeCell ref="D9:N9"/>
  </mergeCells>
  <phoneticPr fontId="67" type="noConversion"/>
  <pageMargins left="0.7" right="0.7" top="0.75" bottom="0.75" header="0.3" footer="0.3"/>
  <pageSetup paperSize="9" scale="56" firstPageNumber="0" fitToHeight="0" orientation="portrait" r:id="rId1"/>
  <headerFooter>
    <oddFooter>&amp;R&amp;P de &amp;N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MSPhotoEd.3" shapeId="98305" r:id="rId5">
          <objectPr defaultSize="0" autoPict="0" r:id="rId6">
            <anchor moveWithCells="1" sizeWithCells="1">
              <from>
                <xdr:col>3</xdr:col>
                <xdr:colOff>228600</xdr:colOff>
                <xdr:row>1</xdr:row>
                <xdr:rowOff>0</xdr:rowOff>
              </from>
              <to>
                <xdr:col>4</xdr:col>
                <xdr:colOff>640080</xdr:colOff>
                <xdr:row>1</xdr:row>
                <xdr:rowOff>0</xdr:rowOff>
              </to>
            </anchor>
          </objectPr>
        </oleObject>
      </mc:Choice>
      <mc:Fallback>
        <oleObject progId="MSPhotoEd.3" shapeId="98305" r:id="rId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GridLines="0" showZeros="0" showWhiteSpace="0" view="pageBreakPreview" zoomScaleNormal="100" zoomScaleSheetLayoutView="100" zoomScalePageLayoutView="70" workbookViewId="0">
      <selection activeCell="L11" sqref="L11"/>
    </sheetView>
  </sheetViews>
  <sheetFormatPr defaultColWidth="9.109375" defaultRowHeight="13.2"/>
  <cols>
    <col min="1" max="1" width="10.88671875" style="9" customWidth="1"/>
    <col min="2" max="2" width="61.33203125" style="9" customWidth="1"/>
    <col min="3" max="4" width="15.6640625" style="9" customWidth="1"/>
    <col min="5" max="16384" width="9.109375" style="9"/>
  </cols>
  <sheetData>
    <row r="1" spans="1:11" s="23" customFormat="1" ht="13.8">
      <c r="A1" s="363" t="s">
        <v>0</v>
      </c>
      <c r="B1" s="348" t="s">
        <v>389</v>
      </c>
      <c r="E1" s="46"/>
      <c r="F1" s="46"/>
      <c r="G1" s="46"/>
      <c r="H1" s="46"/>
      <c r="I1" s="46"/>
      <c r="J1" s="46"/>
      <c r="K1" s="46"/>
    </row>
    <row r="2" spans="1:11" s="8" customFormat="1" ht="13.8">
      <c r="A2" s="363" t="s">
        <v>621</v>
      </c>
      <c r="B2" s="348" t="s">
        <v>622</v>
      </c>
      <c r="D2" s="46"/>
      <c r="E2" s="46"/>
      <c r="F2" s="46"/>
      <c r="G2" s="46"/>
      <c r="H2" s="46"/>
      <c r="I2" s="46"/>
      <c r="J2" s="46"/>
      <c r="K2" s="46"/>
    </row>
    <row r="3" spans="1:11" s="8" customFormat="1" ht="13.8">
      <c r="A3" s="364" t="s">
        <v>1</v>
      </c>
      <c r="B3" s="349" t="s">
        <v>618</v>
      </c>
      <c r="C3" s="371"/>
      <c r="D3" s="46"/>
      <c r="E3" s="46"/>
      <c r="F3" s="46"/>
      <c r="G3" s="46"/>
      <c r="H3" s="46"/>
      <c r="I3" s="46"/>
      <c r="J3" s="46"/>
      <c r="K3" s="46"/>
    </row>
    <row r="4" spans="1:11" s="8" customFormat="1" ht="13.8">
      <c r="A4" s="365" t="s">
        <v>2</v>
      </c>
      <c r="B4" s="362" t="s">
        <v>619</v>
      </c>
      <c r="C4" s="372"/>
      <c r="D4" s="46"/>
      <c r="E4" s="46"/>
      <c r="F4" s="415"/>
      <c r="G4" s="415"/>
      <c r="H4" s="415"/>
      <c r="I4" s="46"/>
      <c r="J4" s="46"/>
      <c r="K4" s="46"/>
    </row>
    <row r="5" spans="1:11" ht="13.8">
      <c r="A5" s="366" t="s">
        <v>359</v>
      </c>
      <c r="B5" s="74" t="s">
        <v>617</v>
      </c>
      <c r="C5" s="373"/>
      <c r="D5" s="373"/>
      <c r="E5" s="46"/>
      <c r="F5" s="56"/>
      <c r="G5" s="56"/>
      <c r="H5" s="56"/>
      <c r="I5" s="35"/>
      <c r="J5" s="46"/>
      <c r="K5" s="46"/>
    </row>
    <row r="6" spans="1:11" s="10" customFormat="1" ht="14.4">
      <c r="A6" s="366" t="s">
        <v>620</v>
      </c>
      <c r="B6" s="370">
        <v>0.81459999999999999</v>
      </c>
      <c r="C6" s="374"/>
      <c r="D6" s="374"/>
      <c r="E6" s="46"/>
      <c r="F6" s="56"/>
      <c r="G6" s="56"/>
      <c r="H6" s="56"/>
      <c r="I6" s="35"/>
      <c r="J6" s="46"/>
      <c r="K6" s="46"/>
    </row>
    <row r="7" spans="1:11" s="10" customFormat="1" ht="14.4">
      <c r="A7" s="360"/>
      <c r="B7" s="361"/>
      <c r="C7" s="361"/>
      <c r="D7" s="361"/>
      <c r="E7" s="46"/>
      <c r="F7" s="56"/>
      <c r="G7" s="56"/>
      <c r="H7" s="56"/>
      <c r="I7" s="35"/>
      <c r="J7" s="46"/>
      <c r="K7" s="46"/>
    </row>
    <row r="8" spans="1:11" s="10" customFormat="1" ht="13.5" customHeight="1">
      <c r="A8" s="360"/>
      <c r="B8" s="414" t="s">
        <v>474</v>
      </c>
      <c r="C8" s="414"/>
      <c r="D8" s="361"/>
      <c r="E8" s="46"/>
      <c r="F8" s="56"/>
      <c r="G8" s="56"/>
      <c r="H8" s="56"/>
      <c r="I8" s="35"/>
      <c r="J8" s="46"/>
      <c r="K8" s="46"/>
    </row>
    <row r="9" spans="1:11" s="10" customFormat="1" ht="13.8">
      <c r="B9" s="418"/>
      <c r="C9" s="418"/>
      <c r="D9" s="55"/>
      <c r="E9" s="46"/>
      <c r="F9" s="56"/>
      <c r="G9" s="56"/>
      <c r="H9" s="56"/>
      <c r="I9" s="35"/>
      <c r="J9" s="46"/>
      <c r="K9" s="46"/>
    </row>
    <row r="10" spans="1:11" ht="13.8">
      <c r="A10" s="248" t="s">
        <v>215</v>
      </c>
      <c r="B10" s="248" t="s">
        <v>216</v>
      </c>
      <c r="C10" s="248" t="s">
        <v>217</v>
      </c>
      <c r="D10" s="248" t="s">
        <v>218</v>
      </c>
      <c r="E10" s="46"/>
      <c r="F10" s="56"/>
      <c r="G10" s="56"/>
      <c r="H10" s="56"/>
      <c r="I10" s="35"/>
      <c r="J10" s="46"/>
      <c r="K10" s="46"/>
    </row>
    <row r="11" spans="1:11" ht="13.8">
      <c r="A11" s="416" t="s">
        <v>219</v>
      </c>
      <c r="B11" s="419"/>
      <c r="C11" s="419"/>
      <c r="D11" s="417"/>
      <c r="E11" s="46"/>
      <c r="F11" s="46"/>
      <c r="G11" s="46"/>
      <c r="H11" s="46"/>
      <c r="I11" s="46"/>
      <c r="J11" s="46"/>
      <c r="K11" s="46"/>
    </row>
    <row r="12" spans="1:11" ht="15" customHeight="1">
      <c r="A12" s="114" t="s">
        <v>220</v>
      </c>
      <c r="B12" s="113" t="s">
        <v>225</v>
      </c>
      <c r="C12" s="243">
        <v>9.9999999999999995E-7</v>
      </c>
      <c r="D12" s="114">
        <v>1.0000000000000001E-5</v>
      </c>
      <c r="E12" s="46"/>
      <c r="F12" s="102"/>
      <c r="G12" s="102"/>
      <c r="H12" s="102"/>
      <c r="I12" s="35"/>
      <c r="J12" s="46"/>
      <c r="K12" s="46"/>
    </row>
    <row r="13" spans="1:11" ht="15" customHeight="1">
      <c r="A13" s="114" t="s">
        <v>221</v>
      </c>
      <c r="B13" s="113" t="s">
        <v>226</v>
      </c>
      <c r="C13" s="114">
        <v>1.4999999999999999E-2</v>
      </c>
      <c r="D13" s="114">
        <v>1.4999999999999999E-2</v>
      </c>
      <c r="E13" s="46"/>
      <c r="F13" s="46"/>
      <c r="G13" s="46"/>
      <c r="H13" s="46"/>
      <c r="I13" s="46"/>
      <c r="J13" s="46"/>
      <c r="K13" s="46"/>
    </row>
    <row r="14" spans="1:11" ht="15" customHeight="1">
      <c r="A14" s="114" t="s">
        <v>222</v>
      </c>
      <c r="B14" s="113" t="s">
        <v>227</v>
      </c>
      <c r="C14" s="114">
        <v>0.01</v>
      </c>
      <c r="D14" s="114">
        <v>0.01</v>
      </c>
      <c r="E14" s="46"/>
      <c r="F14" s="56"/>
      <c r="G14" s="56"/>
      <c r="H14" s="56"/>
      <c r="I14" s="35"/>
      <c r="J14" s="46"/>
      <c r="K14" s="46"/>
    </row>
    <row r="15" spans="1:11" ht="15" customHeight="1">
      <c r="A15" s="114" t="s">
        <v>223</v>
      </c>
      <c r="B15" s="113" t="s">
        <v>228</v>
      </c>
      <c r="C15" s="114">
        <v>2E-3</v>
      </c>
      <c r="D15" s="114">
        <v>2E-3</v>
      </c>
      <c r="E15" s="46"/>
      <c r="F15" s="46"/>
      <c r="G15" s="46"/>
      <c r="H15" s="46"/>
      <c r="I15" s="46"/>
      <c r="J15" s="46"/>
      <c r="K15" s="46"/>
    </row>
    <row r="16" spans="1:11" ht="15" customHeight="1">
      <c r="A16" s="114" t="s">
        <v>224</v>
      </c>
      <c r="B16" s="113" t="s">
        <v>229</v>
      </c>
      <c r="C16" s="114">
        <v>6.0000000000000001E-3</v>
      </c>
      <c r="D16" s="114">
        <v>6.0000000000000001E-3</v>
      </c>
      <c r="E16" s="46"/>
      <c r="F16" s="46"/>
      <c r="G16" s="46"/>
      <c r="H16" s="46"/>
      <c r="I16" s="46"/>
      <c r="J16" s="46"/>
      <c r="K16" s="46"/>
    </row>
    <row r="17" spans="1:11" ht="15" customHeight="1">
      <c r="A17" s="114" t="s">
        <v>232</v>
      </c>
      <c r="B17" s="113" t="s">
        <v>230</v>
      </c>
      <c r="C17" s="114">
        <v>2.5000000000000001E-2</v>
      </c>
      <c r="D17" s="114">
        <v>2.5000000000000001E-2</v>
      </c>
      <c r="E17" s="46"/>
      <c r="F17" s="46"/>
      <c r="G17" s="46"/>
      <c r="H17" s="46"/>
      <c r="I17" s="46"/>
      <c r="J17" s="46"/>
      <c r="K17" s="46"/>
    </row>
    <row r="18" spans="1:11" ht="15" customHeight="1">
      <c r="A18" s="114" t="s">
        <v>233</v>
      </c>
      <c r="B18" s="113" t="s">
        <v>231</v>
      </c>
      <c r="C18" s="114">
        <v>0.03</v>
      </c>
      <c r="D18" s="114">
        <v>0.03</v>
      </c>
      <c r="E18" s="46"/>
      <c r="F18" s="46"/>
      <c r="G18" s="46"/>
      <c r="H18" s="46"/>
      <c r="I18" s="46"/>
      <c r="J18" s="46"/>
      <c r="K18" s="46"/>
    </row>
    <row r="19" spans="1:11" ht="15" customHeight="1">
      <c r="A19" s="114" t="s">
        <v>234</v>
      </c>
      <c r="B19" s="113" t="s">
        <v>237</v>
      </c>
      <c r="C19" s="114">
        <v>0.08</v>
      </c>
      <c r="D19" s="114">
        <v>0.08</v>
      </c>
      <c r="E19" s="46"/>
      <c r="F19" s="46"/>
      <c r="G19" s="46"/>
      <c r="H19" s="46"/>
      <c r="I19" s="46"/>
      <c r="J19" s="46"/>
      <c r="K19" s="46"/>
    </row>
    <row r="20" spans="1:11" ht="15" customHeight="1">
      <c r="A20" s="114" t="s">
        <v>235</v>
      </c>
      <c r="B20" s="113" t="s">
        <v>238</v>
      </c>
      <c r="C20" s="114">
        <v>0.01</v>
      </c>
      <c r="D20" s="114">
        <v>0.01</v>
      </c>
      <c r="E20" s="46"/>
      <c r="F20" s="46"/>
      <c r="G20" s="46"/>
      <c r="H20" s="46"/>
      <c r="I20" s="46"/>
      <c r="J20" s="46"/>
      <c r="K20" s="46"/>
    </row>
    <row r="21" spans="1:11" ht="15" customHeight="1">
      <c r="A21" s="54" t="s">
        <v>236</v>
      </c>
      <c r="B21" s="244" t="s">
        <v>37</v>
      </c>
      <c r="C21" s="245">
        <v>0.17800100000000002</v>
      </c>
      <c r="D21" s="245">
        <v>0.17801</v>
      </c>
      <c r="E21" s="46"/>
      <c r="F21" s="46"/>
      <c r="G21" s="46"/>
      <c r="H21" s="46"/>
      <c r="I21" s="46"/>
      <c r="J21" s="46"/>
      <c r="K21" s="46"/>
    </row>
    <row r="22" spans="1:11" ht="13.8">
      <c r="A22" s="416" t="s">
        <v>239</v>
      </c>
      <c r="B22" s="419"/>
      <c r="C22" s="419"/>
      <c r="D22" s="417"/>
      <c r="E22" s="46"/>
      <c r="F22" s="46"/>
      <c r="G22" s="46"/>
      <c r="H22" s="46"/>
      <c r="I22" s="46"/>
      <c r="J22" s="46"/>
      <c r="K22" s="46"/>
    </row>
    <row r="23" spans="1:11" ht="15" customHeight="1">
      <c r="A23" s="114" t="s">
        <v>241</v>
      </c>
      <c r="B23" s="113" t="s">
        <v>251</v>
      </c>
      <c r="C23" s="243">
        <v>0.17730000000000001</v>
      </c>
      <c r="D23" s="114">
        <v>1.0000000000000001E-5</v>
      </c>
      <c r="E23" s="46"/>
      <c r="F23" s="102"/>
      <c r="G23" s="102"/>
      <c r="H23" s="102"/>
      <c r="I23" s="35"/>
      <c r="J23" s="46"/>
      <c r="K23" s="46"/>
    </row>
    <row r="24" spans="1:11" ht="15" customHeight="1">
      <c r="A24" s="114" t="s">
        <v>242</v>
      </c>
      <c r="B24" s="113" t="s">
        <v>252</v>
      </c>
      <c r="C24" s="114">
        <v>3.4000000000000002E-2</v>
      </c>
      <c r="D24" s="114">
        <v>1.0000000000000001E-5</v>
      </c>
      <c r="E24" s="46"/>
      <c r="F24" s="46"/>
      <c r="G24" s="46"/>
      <c r="H24" s="46"/>
      <c r="I24" s="46"/>
      <c r="J24" s="46"/>
      <c r="K24" s="46"/>
    </row>
    <row r="25" spans="1:11" ht="15" customHeight="1">
      <c r="A25" s="114" t="s">
        <v>243</v>
      </c>
      <c r="B25" s="113" t="s">
        <v>253</v>
      </c>
      <c r="C25" s="114">
        <v>8.3000000000000001E-3</v>
      </c>
      <c r="D25" s="114">
        <v>6.4000000000000003E-3</v>
      </c>
      <c r="E25" s="46"/>
      <c r="F25" s="56"/>
      <c r="G25" s="56"/>
      <c r="H25" s="56"/>
      <c r="I25" s="35"/>
      <c r="J25" s="46"/>
      <c r="K25" s="46"/>
    </row>
    <row r="26" spans="1:11" ht="15" customHeight="1">
      <c r="A26" s="114" t="s">
        <v>244</v>
      </c>
      <c r="B26" s="113" t="s">
        <v>254</v>
      </c>
      <c r="C26" s="114">
        <v>0.1072</v>
      </c>
      <c r="D26" s="114">
        <v>8.3299999999999999E-2</v>
      </c>
      <c r="E26" s="46"/>
      <c r="F26" s="46"/>
      <c r="G26" s="46"/>
      <c r="H26" s="46"/>
      <c r="I26" s="46"/>
      <c r="J26" s="46"/>
      <c r="K26" s="46"/>
    </row>
    <row r="27" spans="1:11" ht="15" customHeight="1">
      <c r="A27" s="114" t="s">
        <v>245</v>
      </c>
      <c r="B27" s="113" t="s">
        <v>255</v>
      </c>
      <c r="C27" s="114">
        <v>5.9999999999999995E-4</v>
      </c>
      <c r="D27" s="114">
        <v>4.0000000000000002E-4</v>
      </c>
      <c r="E27" s="46"/>
      <c r="F27" s="46"/>
      <c r="G27" s="46"/>
      <c r="H27" s="46"/>
      <c r="I27" s="46"/>
      <c r="J27" s="46"/>
      <c r="K27" s="46"/>
    </row>
    <row r="28" spans="1:11" ht="15" customHeight="1">
      <c r="A28" s="114" t="s">
        <v>246</v>
      </c>
      <c r="B28" s="113" t="s">
        <v>256</v>
      </c>
      <c r="C28" s="114">
        <v>7.1000000000000004E-3</v>
      </c>
      <c r="D28" s="114">
        <v>5.5999999999999999E-3</v>
      </c>
      <c r="E28" s="46"/>
      <c r="F28" s="46"/>
      <c r="G28" s="46"/>
      <c r="H28" s="46"/>
      <c r="I28" s="46"/>
      <c r="J28" s="46"/>
      <c r="K28" s="46"/>
    </row>
    <row r="29" spans="1:11" ht="15" customHeight="1">
      <c r="A29" s="114" t="s">
        <v>247</v>
      </c>
      <c r="B29" s="113" t="s">
        <v>257</v>
      </c>
      <c r="C29" s="114">
        <v>1.2699999999999999E-2</v>
      </c>
      <c r="D29" s="114">
        <v>1.0000000000000001E-5</v>
      </c>
      <c r="E29" s="46"/>
      <c r="F29" s="46"/>
      <c r="G29" s="46"/>
      <c r="H29" s="46"/>
      <c r="I29" s="46"/>
      <c r="J29" s="46"/>
      <c r="K29" s="46"/>
    </row>
    <row r="30" spans="1:11" ht="15" customHeight="1">
      <c r="A30" s="114" t="s">
        <v>248</v>
      </c>
      <c r="B30" s="113" t="s">
        <v>258</v>
      </c>
      <c r="C30" s="114">
        <v>1E-3</v>
      </c>
      <c r="D30" s="114">
        <v>8.0000000000000004E-4</v>
      </c>
      <c r="E30" s="46"/>
      <c r="F30" s="46"/>
      <c r="G30" s="46"/>
      <c r="H30" s="46"/>
      <c r="I30" s="46"/>
      <c r="J30" s="46"/>
      <c r="K30" s="46"/>
    </row>
    <row r="31" spans="1:11" ht="15" customHeight="1">
      <c r="A31" s="114" t="s">
        <v>249</v>
      </c>
      <c r="B31" s="113" t="s">
        <v>259</v>
      </c>
      <c r="C31" s="114">
        <v>8.4400000000000003E-2</v>
      </c>
      <c r="D31" s="114">
        <v>6.5600000000000006E-2</v>
      </c>
      <c r="E31" s="46"/>
      <c r="F31" s="46"/>
      <c r="G31" s="46"/>
      <c r="H31" s="46"/>
      <c r="I31" s="46"/>
      <c r="J31" s="46"/>
      <c r="K31" s="46"/>
    </row>
    <row r="32" spans="1:11" ht="15" customHeight="1">
      <c r="A32" s="114" t="s">
        <v>250</v>
      </c>
      <c r="B32" s="113" t="s">
        <v>260</v>
      </c>
      <c r="C32" s="114">
        <v>4.0000000000000002E-4</v>
      </c>
      <c r="D32" s="114">
        <v>2.9999999999999997E-4</v>
      </c>
      <c r="E32" s="46"/>
      <c r="F32" s="46"/>
      <c r="G32" s="46"/>
      <c r="H32" s="46"/>
      <c r="I32" s="46"/>
      <c r="J32" s="46"/>
      <c r="K32" s="46"/>
    </row>
    <row r="33" spans="1:11" ht="15" customHeight="1">
      <c r="A33" s="54" t="s">
        <v>240</v>
      </c>
      <c r="B33" s="244" t="s">
        <v>37</v>
      </c>
      <c r="C33" s="245">
        <v>0.433</v>
      </c>
      <c r="D33" s="245">
        <v>0.16242999999999999</v>
      </c>
      <c r="E33" s="46"/>
      <c r="F33" s="46"/>
      <c r="G33" s="46"/>
      <c r="H33" s="46"/>
      <c r="I33" s="46"/>
      <c r="J33" s="46"/>
      <c r="K33" s="46"/>
    </row>
    <row r="34" spans="1:11" ht="13.8">
      <c r="A34" s="416" t="s">
        <v>261</v>
      </c>
      <c r="B34" s="419"/>
      <c r="C34" s="419"/>
      <c r="D34" s="417"/>
      <c r="E34" s="46"/>
      <c r="F34" s="46"/>
      <c r="G34" s="46"/>
      <c r="H34" s="46"/>
      <c r="I34" s="46"/>
      <c r="J34" s="46"/>
      <c r="K34" s="46"/>
    </row>
    <row r="35" spans="1:11" ht="15" customHeight="1">
      <c r="A35" s="114" t="s">
        <v>263</v>
      </c>
      <c r="B35" s="113" t="s">
        <v>271</v>
      </c>
      <c r="C35" s="243">
        <v>4.1599999999999998E-2</v>
      </c>
      <c r="D35" s="114">
        <v>3.2399999999999998E-2</v>
      </c>
      <c r="E35" s="46"/>
      <c r="F35" s="102"/>
      <c r="G35" s="102"/>
      <c r="H35" s="102"/>
      <c r="I35" s="35"/>
      <c r="J35" s="46"/>
      <c r="K35" s="46"/>
    </row>
    <row r="36" spans="1:11" ht="15" customHeight="1">
      <c r="A36" s="114" t="s">
        <v>264</v>
      </c>
      <c r="B36" s="113" t="s">
        <v>272</v>
      </c>
      <c r="C36" s="114">
        <v>1E-3</v>
      </c>
      <c r="D36" s="114">
        <v>8.0000000000000004E-4</v>
      </c>
      <c r="E36" s="46"/>
      <c r="F36" s="46"/>
      <c r="G36" s="46"/>
      <c r="H36" s="46"/>
      <c r="I36" s="46"/>
      <c r="J36" s="46"/>
      <c r="K36" s="46"/>
    </row>
    <row r="37" spans="1:11" ht="15" customHeight="1">
      <c r="A37" s="114" t="s">
        <v>265</v>
      </c>
      <c r="B37" s="113" t="s">
        <v>273</v>
      </c>
      <c r="C37" s="114">
        <v>4.6100000000000002E-2</v>
      </c>
      <c r="D37" s="114">
        <v>3.5900000000000001E-2</v>
      </c>
      <c r="E37" s="46"/>
      <c r="F37" s="56"/>
      <c r="G37" s="56"/>
      <c r="H37" s="56"/>
      <c r="I37" s="35"/>
      <c r="J37" s="46"/>
      <c r="K37" s="46"/>
    </row>
    <row r="38" spans="1:11" ht="15" customHeight="1">
      <c r="A38" s="114" t="s">
        <v>266</v>
      </c>
      <c r="B38" s="113" t="s">
        <v>274</v>
      </c>
      <c r="C38" s="114">
        <v>3.0800000000000001E-2</v>
      </c>
      <c r="D38" s="114">
        <v>2.3900000000000001E-2</v>
      </c>
      <c r="E38" s="46"/>
      <c r="F38" s="46"/>
      <c r="G38" s="46"/>
      <c r="H38" s="46"/>
      <c r="I38" s="46"/>
      <c r="J38" s="46"/>
      <c r="K38" s="46"/>
    </row>
    <row r="39" spans="1:11" ht="15" customHeight="1">
      <c r="A39" s="114" t="s">
        <v>267</v>
      </c>
      <c r="B39" s="113" t="s">
        <v>275</v>
      </c>
      <c r="C39" s="114">
        <v>3.5000000000000001E-3</v>
      </c>
      <c r="D39" s="114">
        <v>2.7000000000000001E-3</v>
      </c>
      <c r="E39" s="46"/>
      <c r="F39" s="46"/>
      <c r="G39" s="46"/>
      <c r="H39" s="46"/>
      <c r="I39" s="46"/>
      <c r="J39" s="46"/>
      <c r="K39" s="46"/>
    </row>
    <row r="40" spans="1:11" ht="15" customHeight="1">
      <c r="A40" s="54" t="s">
        <v>262</v>
      </c>
      <c r="B40" s="244" t="s">
        <v>37</v>
      </c>
      <c r="C40" s="245">
        <v>0.123</v>
      </c>
      <c r="D40" s="245">
        <v>9.5699999999999993E-2</v>
      </c>
      <c r="E40" s="46"/>
      <c r="F40" s="46"/>
      <c r="G40" s="46"/>
      <c r="H40" s="46"/>
      <c r="I40" s="46"/>
      <c r="J40" s="46"/>
      <c r="K40" s="46"/>
    </row>
    <row r="41" spans="1:11" ht="13.8">
      <c r="A41" s="416" t="s">
        <v>268</v>
      </c>
      <c r="B41" s="419"/>
      <c r="C41" s="419"/>
      <c r="D41" s="417"/>
      <c r="E41" s="46"/>
      <c r="F41" s="46"/>
      <c r="G41" s="46"/>
      <c r="H41" s="46"/>
      <c r="I41" s="46"/>
      <c r="J41" s="46"/>
      <c r="K41" s="46"/>
    </row>
    <row r="42" spans="1:11" ht="15" customHeight="1">
      <c r="A42" s="114" t="s">
        <v>269</v>
      </c>
      <c r="B42" s="113" t="s">
        <v>276</v>
      </c>
      <c r="C42" s="243">
        <v>7.7074433000000012E-2</v>
      </c>
      <c r="D42" s="243">
        <v>2.89141643E-2</v>
      </c>
      <c r="E42" s="46"/>
      <c r="F42" s="102"/>
      <c r="G42" s="102"/>
      <c r="H42" s="102"/>
      <c r="I42" s="35"/>
      <c r="J42" s="46"/>
      <c r="K42" s="46"/>
    </row>
    <row r="43" spans="1:11" ht="27.6">
      <c r="A43" s="114" t="s">
        <v>270</v>
      </c>
      <c r="B43" s="113" t="s">
        <v>277</v>
      </c>
      <c r="C43" s="114">
        <v>3.5060009999999999E-3</v>
      </c>
      <c r="D43" s="114">
        <v>2.7344080000000002E-3</v>
      </c>
      <c r="E43" s="46"/>
      <c r="F43" s="46"/>
      <c r="G43" s="46"/>
      <c r="H43" s="46"/>
      <c r="I43" s="46"/>
      <c r="J43" s="46"/>
      <c r="K43" s="46"/>
    </row>
    <row r="44" spans="1:11" ht="15" customHeight="1">
      <c r="A44" s="246" t="s">
        <v>108</v>
      </c>
      <c r="B44" s="246" t="s">
        <v>37</v>
      </c>
      <c r="C44" s="247">
        <v>8.0580434000000006E-2</v>
      </c>
      <c r="D44" s="247">
        <v>3.1648572299999997E-2</v>
      </c>
      <c r="E44" s="46"/>
      <c r="F44" s="46"/>
      <c r="G44" s="46"/>
      <c r="H44" s="46"/>
      <c r="I44" s="46"/>
      <c r="J44" s="46"/>
      <c r="K44" s="46"/>
    </row>
    <row r="45" spans="1:11" ht="9" customHeight="1">
      <c r="A45" s="242"/>
      <c r="B45" s="52"/>
      <c r="C45" s="242"/>
      <c r="D45" s="53"/>
      <c r="E45" s="22"/>
      <c r="F45" s="22"/>
      <c r="G45" s="22"/>
      <c r="H45" s="22"/>
      <c r="I45" s="22"/>
      <c r="J45" s="22"/>
      <c r="K45" s="22"/>
    </row>
    <row r="46" spans="1:11" ht="15" customHeight="1">
      <c r="A46" s="416" t="s">
        <v>278</v>
      </c>
      <c r="B46" s="417"/>
      <c r="C46" s="116">
        <v>0.81458143400000005</v>
      </c>
      <c r="D46" s="116">
        <v>0.46778857229999998</v>
      </c>
      <c r="E46" s="22"/>
      <c r="F46" s="56"/>
      <c r="G46" s="56"/>
      <c r="H46" s="56"/>
      <c r="I46" s="35"/>
      <c r="J46" s="46"/>
    </row>
  </sheetData>
  <mergeCells count="8">
    <mergeCell ref="B8:C8"/>
    <mergeCell ref="F4:H4"/>
    <mergeCell ref="A46:B46"/>
    <mergeCell ref="B9:C9"/>
    <mergeCell ref="A11:D11"/>
    <mergeCell ref="A22:D22"/>
    <mergeCell ref="A34:D34"/>
    <mergeCell ref="A41:D41"/>
  </mergeCells>
  <phoneticPr fontId="67" type="noConversion"/>
  <pageMargins left="0.7" right="0.7" top="0.75" bottom="0.75" header="0.3" footer="0.3"/>
  <pageSetup paperSize="9" scale="84" fitToHeight="0" orientation="portrait" r:id="rId1"/>
  <headerFooter>
    <oddFooter>&amp;R&amp;P de &amp;N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pageSetUpPr fitToPage="1"/>
  </sheetPr>
  <dimension ref="A1:J36"/>
  <sheetViews>
    <sheetView showZeros="0" showWhiteSpace="0" view="pageBreakPreview" zoomScaleNormal="100" zoomScaleSheetLayoutView="100" zoomScalePageLayoutView="70" workbookViewId="0">
      <selection activeCell="G4" sqref="G4"/>
    </sheetView>
  </sheetViews>
  <sheetFormatPr defaultColWidth="9.109375" defaultRowHeight="13.2"/>
  <cols>
    <col min="1" max="1" width="61.33203125" style="9" customWidth="1"/>
    <col min="2" max="2" width="24" style="9" customWidth="1"/>
    <col min="3" max="16384" width="9.109375" style="9"/>
  </cols>
  <sheetData>
    <row r="1" spans="1:10" s="23" customFormat="1" ht="27.75" customHeight="1">
      <c r="A1" s="420" t="s">
        <v>602</v>
      </c>
      <c r="B1" s="420"/>
      <c r="C1" s="46"/>
      <c r="D1" s="364"/>
      <c r="E1" s="349"/>
      <c r="F1" s="46"/>
      <c r="G1" s="46"/>
      <c r="H1" s="46"/>
      <c r="I1" s="46"/>
      <c r="J1" s="46"/>
    </row>
    <row r="2" spans="1:10" s="8" customFormat="1" ht="13.8">
      <c r="A2" s="377" t="s">
        <v>623</v>
      </c>
      <c r="C2" s="46"/>
      <c r="D2" s="365"/>
      <c r="E2" s="362"/>
      <c r="F2" s="46"/>
      <c r="G2" s="46"/>
      <c r="H2" s="46"/>
      <c r="I2" s="46"/>
      <c r="J2" s="46"/>
    </row>
    <row r="3" spans="1:10" s="8" customFormat="1" ht="13.8">
      <c r="A3" s="377" t="s">
        <v>624</v>
      </c>
      <c r="C3" s="46"/>
      <c r="D3" s="366"/>
      <c r="E3" s="74"/>
      <c r="F3" s="46"/>
      <c r="G3" s="46"/>
      <c r="H3" s="46"/>
      <c r="I3" s="46"/>
      <c r="J3" s="46"/>
    </row>
    <row r="4" spans="1:10" s="8" customFormat="1" ht="13.8">
      <c r="A4" s="377" t="s">
        <v>625</v>
      </c>
      <c r="C4" s="46"/>
      <c r="D4" s="366"/>
      <c r="E4" s="370"/>
      <c r="F4" s="46"/>
      <c r="G4" s="46"/>
      <c r="H4" s="46"/>
      <c r="I4" s="46"/>
      <c r="J4" s="46"/>
    </row>
    <row r="5" spans="1:10" s="8" customFormat="1" ht="13.8">
      <c r="A5" s="377" t="s">
        <v>626</v>
      </c>
      <c r="C5" s="46"/>
      <c r="D5" s="46"/>
      <c r="E5" s="46"/>
      <c r="F5" s="46"/>
      <c r="G5" s="46"/>
      <c r="H5" s="46"/>
      <c r="I5" s="46"/>
      <c r="J5" s="46"/>
    </row>
    <row r="6" spans="1:10" s="8" customFormat="1" ht="13.8">
      <c r="A6" s="377" t="s">
        <v>627</v>
      </c>
      <c r="C6" s="46"/>
      <c r="D6" s="46"/>
      <c r="E6" s="46"/>
      <c r="F6" s="46"/>
      <c r="G6" s="46"/>
      <c r="H6" s="46"/>
      <c r="I6" s="46"/>
      <c r="J6" s="46"/>
    </row>
    <row r="7" spans="1:10" s="8" customFormat="1" ht="13.8">
      <c r="C7" s="46"/>
      <c r="D7" s="46"/>
      <c r="E7" s="415"/>
      <c r="F7" s="415"/>
      <c r="G7" s="415"/>
      <c r="H7" s="46"/>
      <c r="I7" s="46"/>
      <c r="J7" s="46"/>
    </row>
    <row r="8" spans="1:10" s="8" customFormat="1" ht="12" customHeight="1">
      <c r="A8" s="414" t="s">
        <v>8</v>
      </c>
      <c r="B8" s="414"/>
      <c r="C8" s="31"/>
      <c r="D8" s="46"/>
      <c r="E8" s="46"/>
      <c r="F8" s="46"/>
      <c r="G8" s="46"/>
      <c r="H8" s="46"/>
      <c r="I8" s="46"/>
      <c r="J8" s="46"/>
    </row>
    <row r="9" spans="1:10" ht="25.5" customHeight="1">
      <c r="A9" s="414" t="s">
        <v>9</v>
      </c>
      <c r="B9" s="414"/>
      <c r="C9" s="55"/>
      <c r="D9" s="46"/>
      <c r="E9" s="56"/>
      <c r="F9" s="56"/>
      <c r="G9" s="56"/>
      <c r="H9" s="35"/>
      <c r="I9" s="46"/>
      <c r="J9" s="46"/>
    </row>
    <row r="10" spans="1:10" s="10" customFormat="1" ht="13.5" customHeight="1">
      <c r="A10" s="414" t="s">
        <v>212</v>
      </c>
      <c r="B10" s="414"/>
      <c r="C10" s="55"/>
      <c r="D10" s="46"/>
      <c r="E10" s="56"/>
      <c r="F10" s="56"/>
      <c r="G10" s="56"/>
      <c r="H10" s="35"/>
      <c r="I10" s="46"/>
      <c r="J10" s="46"/>
    </row>
    <row r="11" spans="1:10" s="10" customFormat="1" ht="13.8">
      <c r="A11" s="423" t="s">
        <v>10</v>
      </c>
      <c r="B11" s="423"/>
      <c r="C11" s="55"/>
      <c r="D11" s="46"/>
      <c r="E11" s="56"/>
      <c r="F11" s="56"/>
      <c r="G11" s="56"/>
      <c r="H11" s="35"/>
      <c r="I11" s="46"/>
      <c r="J11" s="46"/>
    </row>
    <row r="12" spans="1:10" ht="13.8">
      <c r="A12" s="51"/>
      <c r="B12" s="51"/>
      <c r="C12" s="57"/>
      <c r="D12" s="46"/>
      <c r="E12" s="56"/>
      <c r="F12" s="56"/>
      <c r="G12" s="56"/>
      <c r="H12" s="35"/>
      <c r="I12" s="46"/>
      <c r="J12" s="46"/>
    </row>
    <row r="13" spans="1:10" ht="13.8">
      <c r="A13" s="112" t="s">
        <v>15</v>
      </c>
      <c r="B13" s="112" t="s">
        <v>16</v>
      </c>
      <c r="C13" s="57"/>
      <c r="D13" s="46"/>
      <c r="E13" s="46"/>
      <c r="F13" s="46"/>
      <c r="G13" s="46"/>
      <c r="H13" s="46"/>
      <c r="I13" s="46"/>
      <c r="J13" s="46"/>
    </row>
    <row r="14" spans="1:10" ht="22.5" customHeight="1">
      <c r="A14" s="113" t="s">
        <v>11</v>
      </c>
      <c r="B14" s="114">
        <v>0.03</v>
      </c>
      <c r="C14" s="46"/>
      <c r="D14" s="46"/>
      <c r="E14" s="102"/>
      <c r="F14" s="102"/>
      <c r="G14" s="102"/>
      <c r="H14" s="35"/>
      <c r="I14" s="46"/>
      <c r="J14" s="46"/>
    </row>
    <row r="15" spans="1:10" ht="22.5" customHeight="1">
      <c r="A15" s="113" t="s">
        <v>12</v>
      </c>
      <c r="B15" s="114">
        <v>5.8999999999999999E-3</v>
      </c>
      <c r="C15" s="46"/>
      <c r="D15" s="46"/>
      <c r="E15" s="46"/>
      <c r="F15" s="46"/>
      <c r="G15" s="46"/>
      <c r="H15" s="46"/>
      <c r="I15" s="46"/>
      <c r="J15" s="46"/>
    </row>
    <row r="16" spans="1:10" ht="22.5" customHeight="1">
      <c r="A16" s="113" t="s">
        <v>13</v>
      </c>
      <c r="B16" s="114">
        <v>9.7000000000000003E-3</v>
      </c>
      <c r="C16" s="46"/>
      <c r="D16" s="46"/>
      <c r="E16" s="56"/>
      <c r="F16" s="56"/>
      <c r="G16" s="56"/>
      <c r="H16" s="35"/>
      <c r="I16" s="46"/>
      <c r="J16" s="46"/>
    </row>
    <row r="17" spans="1:10" ht="22.5" customHeight="1">
      <c r="A17" s="113" t="s">
        <v>14</v>
      </c>
      <c r="B17" s="114">
        <v>8.0000000000000002E-3</v>
      </c>
      <c r="C17" s="46"/>
      <c r="D17" s="46"/>
      <c r="E17" s="46"/>
      <c r="F17" s="46"/>
      <c r="G17" s="46"/>
      <c r="H17" s="46"/>
      <c r="I17" s="46"/>
      <c r="J17" s="46"/>
    </row>
    <row r="18" spans="1:10" ht="22.5" customHeight="1">
      <c r="A18" s="52"/>
      <c r="B18" s="60">
        <f>SUM(B14:B17)</f>
        <v>5.3600000000000002E-2</v>
      </c>
      <c r="C18" s="46"/>
      <c r="D18" s="46"/>
      <c r="E18" s="46"/>
      <c r="F18" s="46"/>
      <c r="G18" s="46"/>
      <c r="H18" s="46"/>
      <c r="I18" s="46"/>
      <c r="J18" s="46"/>
    </row>
    <row r="19" spans="1:10" ht="22.5" customHeight="1">
      <c r="A19" s="52"/>
      <c r="B19" s="53"/>
      <c r="C19" s="46"/>
      <c r="D19" s="46"/>
      <c r="E19" s="46"/>
      <c r="F19" s="46"/>
      <c r="G19" s="46"/>
      <c r="H19" s="46"/>
      <c r="I19" s="46"/>
      <c r="J19" s="46"/>
    </row>
    <row r="20" spans="1:10" ht="22.5" customHeight="1">
      <c r="A20" s="112" t="s">
        <v>18</v>
      </c>
      <c r="B20" s="112" t="s">
        <v>16</v>
      </c>
      <c r="C20" s="46"/>
      <c r="D20" s="46"/>
      <c r="E20" s="46"/>
      <c r="F20" s="46"/>
      <c r="G20" s="46"/>
      <c r="H20" s="46"/>
      <c r="I20" s="46"/>
      <c r="J20" s="46"/>
    </row>
    <row r="21" spans="1:10" ht="22.5" customHeight="1">
      <c r="A21" s="113" t="s">
        <v>17</v>
      </c>
      <c r="B21" s="114">
        <v>6.1600000000000002E-2</v>
      </c>
      <c r="C21" s="46"/>
      <c r="D21" s="46"/>
      <c r="E21" s="46"/>
      <c r="F21" s="46"/>
      <c r="G21" s="46"/>
      <c r="H21" s="46"/>
      <c r="I21" s="46"/>
      <c r="J21" s="46"/>
    </row>
    <row r="22" spans="1:10" ht="22.5" customHeight="1">
      <c r="A22" s="52"/>
      <c r="B22" s="60">
        <v>6.1600000000000002E-2</v>
      </c>
      <c r="C22" s="46"/>
      <c r="D22" s="46"/>
      <c r="E22" s="46"/>
      <c r="F22" s="46"/>
      <c r="G22" s="46"/>
      <c r="H22" s="46"/>
      <c r="I22" s="46"/>
      <c r="J22" s="46"/>
    </row>
    <row r="23" spans="1:10" ht="22.5" customHeight="1">
      <c r="A23" s="52"/>
      <c r="B23" s="53"/>
      <c r="C23" s="46"/>
      <c r="D23" s="46"/>
      <c r="E23" s="46"/>
      <c r="F23" s="46"/>
      <c r="G23" s="46"/>
      <c r="H23" s="46"/>
      <c r="I23" s="46"/>
      <c r="J23" s="46"/>
    </row>
    <row r="24" spans="1:10" ht="22.5" customHeight="1">
      <c r="A24" s="112" t="s">
        <v>19</v>
      </c>
      <c r="B24" s="112" t="s">
        <v>16</v>
      </c>
      <c r="C24" s="46"/>
      <c r="D24" s="46"/>
      <c r="E24" s="46"/>
      <c r="F24" s="46"/>
      <c r="G24" s="46"/>
      <c r="H24" s="46"/>
      <c r="I24" s="46"/>
      <c r="J24" s="46"/>
    </row>
    <row r="25" spans="1:10" ht="22.5" customHeight="1">
      <c r="A25" s="113" t="s">
        <v>20</v>
      </c>
      <c r="B25" s="114">
        <v>6.4999999999999997E-3</v>
      </c>
      <c r="C25" s="46"/>
      <c r="D25" s="58"/>
      <c r="E25" s="46"/>
      <c r="F25" s="46"/>
      <c r="G25" s="46"/>
      <c r="H25" s="46"/>
      <c r="I25" s="46"/>
      <c r="J25" s="46"/>
    </row>
    <row r="26" spans="1:10" ht="22.5" customHeight="1">
      <c r="A26" s="113" t="s">
        <v>21</v>
      </c>
      <c r="B26" s="114">
        <v>0.03</v>
      </c>
      <c r="C26" s="46"/>
      <c r="D26" s="58"/>
      <c r="E26" s="46"/>
      <c r="F26" s="46"/>
      <c r="G26" s="46"/>
      <c r="H26" s="46"/>
      <c r="I26" s="46"/>
      <c r="J26" s="46"/>
    </row>
    <row r="27" spans="1:10" ht="22.5" customHeight="1">
      <c r="A27" s="113" t="s">
        <v>213</v>
      </c>
      <c r="B27" s="114">
        <v>0.05</v>
      </c>
      <c r="C27" s="46"/>
      <c r="D27" s="58"/>
      <c r="E27" s="46"/>
      <c r="F27" s="46"/>
      <c r="G27" s="46"/>
      <c r="H27" s="46"/>
      <c r="I27" s="46"/>
      <c r="J27" s="46"/>
    </row>
    <row r="28" spans="1:10" ht="22.5" customHeight="1">
      <c r="A28" s="113" t="s">
        <v>22</v>
      </c>
      <c r="B28" s="114"/>
      <c r="C28" s="46"/>
      <c r="D28" s="58"/>
      <c r="E28" s="46"/>
      <c r="F28" s="59"/>
      <c r="G28" s="46"/>
      <c r="H28" s="46"/>
      <c r="I28" s="46"/>
      <c r="J28" s="46"/>
    </row>
    <row r="29" spans="1:10" ht="22.5" customHeight="1">
      <c r="A29" s="52"/>
      <c r="B29" s="115">
        <f>SUM(B25:B27)</f>
        <v>8.6499999999999994E-2</v>
      </c>
      <c r="C29" s="22"/>
      <c r="D29" s="22"/>
      <c r="E29" s="22"/>
      <c r="F29" s="22"/>
      <c r="G29" s="22"/>
      <c r="H29" s="22"/>
      <c r="I29" s="22"/>
      <c r="J29" s="22"/>
    </row>
    <row r="30" spans="1:10" ht="22.5" customHeight="1">
      <c r="A30" s="52"/>
      <c r="B30" s="54"/>
      <c r="C30" s="22"/>
      <c r="D30" s="22"/>
      <c r="E30" s="22"/>
      <c r="F30" s="22"/>
      <c r="G30" s="22"/>
      <c r="H30" s="22"/>
      <c r="I30" s="22"/>
      <c r="J30" s="22"/>
    </row>
    <row r="31" spans="1:10" ht="22.5" customHeight="1">
      <c r="A31" s="421" t="s">
        <v>23</v>
      </c>
      <c r="B31" s="422"/>
      <c r="C31" s="22"/>
      <c r="D31" s="22"/>
      <c r="E31" s="22"/>
      <c r="F31" s="22"/>
      <c r="G31" s="22"/>
      <c r="H31" s="22"/>
      <c r="I31" s="22"/>
      <c r="J31" s="22"/>
    </row>
    <row r="32" spans="1:10" ht="13.8">
      <c r="A32" s="52"/>
      <c r="B32" s="53"/>
      <c r="C32" s="22"/>
      <c r="D32" s="22"/>
      <c r="E32" s="22"/>
      <c r="F32" s="22"/>
      <c r="G32" s="22"/>
      <c r="H32" s="22"/>
      <c r="I32" s="22"/>
      <c r="J32" s="22"/>
    </row>
    <row r="33" spans="1:10" ht="13.8">
      <c r="A33" s="52"/>
      <c r="B33" s="53"/>
      <c r="C33" s="22"/>
      <c r="D33" s="22"/>
      <c r="E33" s="22"/>
      <c r="F33" s="22"/>
      <c r="G33" s="22"/>
      <c r="H33" s="22"/>
      <c r="I33" s="22"/>
      <c r="J33" s="22"/>
    </row>
    <row r="34" spans="1:10" ht="13.8">
      <c r="A34" s="52"/>
      <c r="B34" s="53"/>
      <c r="C34" s="22"/>
      <c r="D34" s="22"/>
      <c r="E34" s="22"/>
      <c r="F34" s="22"/>
      <c r="G34" s="22"/>
      <c r="H34" s="22"/>
      <c r="I34" s="22"/>
      <c r="J34" s="22"/>
    </row>
    <row r="35" spans="1:10" ht="13.8">
      <c r="A35" s="52"/>
      <c r="B35" s="53"/>
      <c r="C35" s="22"/>
      <c r="D35" s="22"/>
      <c r="E35" s="22"/>
      <c r="F35" s="22"/>
      <c r="G35" s="22"/>
      <c r="H35" s="22"/>
      <c r="I35" s="22"/>
      <c r="J35" s="22"/>
    </row>
    <row r="36" spans="1:10" ht="13.8">
      <c r="A36" s="112" t="s">
        <v>24</v>
      </c>
      <c r="B36" s="116">
        <v>0.22470000000000001</v>
      </c>
      <c r="C36" s="22"/>
      <c r="D36" s="22"/>
      <c r="E36" s="56"/>
      <c r="F36" s="56"/>
      <c r="G36" s="56"/>
      <c r="H36" s="35"/>
      <c r="I36" s="46"/>
    </row>
  </sheetData>
  <mergeCells count="7">
    <mergeCell ref="A1:B1"/>
    <mergeCell ref="A31:B31"/>
    <mergeCell ref="E7:G7"/>
    <mergeCell ref="A8:B8"/>
    <mergeCell ref="A9:B9"/>
    <mergeCell ref="A10:B10"/>
    <mergeCell ref="A11:B11"/>
  </mergeCells>
  <pageMargins left="0.7" right="0.7" top="0.75" bottom="0.75" header="0.3" footer="0.3"/>
  <pageSetup paperSize="9" fitToHeight="0" orientation="portrait" r:id="rId1"/>
  <headerFooter>
    <oddFooter>&amp;R&amp;P de 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Zeros="0" showWhiteSpace="0" view="pageBreakPreview" zoomScaleNormal="100" zoomScaleSheetLayoutView="100" zoomScalePageLayoutView="70" workbookViewId="0">
      <selection activeCell="I13" sqref="I13"/>
    </sheetView>
  </sheetViews>
  <sheetFormatPr defaultColWidth="9.109375" defaultRowHeight="13.2"/>
  <cols>
    <col min="1" max="1" width="61.33203125" style="9" customWidth="1"/>
    <col min="2" max="2" width="24" style="9" customWidth="1"/>
    <col min="3" max="16384" width="9.109375" style="9"/>
  </cols>
  <sheetData>
    <row r="1" spans="1:11" s="23" customFormat="1" ht="13.8">
      <c r="A1" s="414" t="s">
        <v>8</v>
      </c>
      <c r="B1" s="414"/>
      <c r="C1" s="46"/>
      <c r="D1" s="46"/>
      <c r="E1" s="46"/>
      <c r="F1" s="46"/>
      <c r="G1" s="46"/>
      <c r="H1" s="46"/>
      <c r="I1" s="46"/>
      <c r="J1" s="46"/>
    </row>
    <row r="2" spans="1:11" s="8" customFormat="1" ht="13.8">
      <c r="A2" s="414" t="s">
        <v>9</v>
      </c>
      <c r="B2" s="414"/>
      <c r="C2" s="46"/>
      <c r="D2" s="46"/>
      <c r="E2" s="46"/>
      <c r="F2" s="46"/>
      <c r="G2" s="46"/>
      <c r="H2" s="46"/>
      <c r="I2" s="46"/>
      <c r="J2" s="46"/>
    </row>
    <row r="3" spans="1:11" s="8" customFormat="1" ht="13.8">
      <c r="A3" s="414" t="s">
        <v>214</v>
      </c>
      <c r="B3" s="414"/>
      <c r="C3" s="46"/>
      <c r="D3" s="46"/>
      <c r="E3" s="46"/>
      <c r="F3" s="46"/>
      <c r="G3" s="46"/>
      <c r="H3" s="46"/>
      <c r="I3" s="46"/>
      <c r="J3" s="46"/>
    </row>
    <row r="4" spans="1:11" s="8" customFormat="1" ht="13.8">
      <c r="A4" s="423" t="s">
        <v>10</v>
      </c>
      <c r="B4" s="423"/>
      <c r="C4" s="46"/>
      <c r="D4" s="46"/>
      <c r="E4" s="415"/>
      <c r="F4" s="415"/>
      <c r="G4" s="415"/>
      <c r="H4" s="46"/>
      <c r="I4" s="46"/>
      <c r="J4" s="46"/>
    </row>
    <row r="5" spans="1:11" s="8" customFormat="1" ht="12" customHeight="1">
      <c r="A5" s="49"/>
      <c r="B5" s="49"/>
      <c r="C5" s="31"/>
      <c r="D5" s="46"/>
      <c r="E5" s="46"/>
      <c r="F5" s="46"/>
      <c r="G5" s="46"/>
      <c r="H5" s="46"/>
      <c r="I5" s="46"/>
      <c r="J5" s="46"/>
    </row>
    <row r="6" spans="1:11" ht="25.5" customHeight="1">
      <c r="A6" s="418" t="s">
        <v>602</v>
      </c>
      <c r="B6" s="418"/>
      <c r="C6" s="55"/>
      <c r="D6" s="46"/>
      <c r="E6" s="238"/>
      <c r="F6" s="238"/>
      <c r="G6" s="238"/>
      <c r="H6" s="35"/>
      <c r="I6" s="46"/>
      <c r="J6" s="46"/>
      <c r="K6" s="22"/>
    </row>
    <row r="7" spans="1:11" s="10" customFormat="1" ht="13.5" customHeight="1">
      <c r="A7" s="50" t="s">
        <v>603</v>
      </c>
      <c r="B7" s="51"/>
      <c r="C7" s="55"/>
      <c r="D7" s="46"/>
      <c r="E7" s="238"/>
      <c r="F7" s="238"/>
      <c r="G7" s="238"/>
      <c r="H7" s="35"/>
      <c r="I7" s="46"/>
      <c r="J7" s="46"/>
      <c r="K7" s="239"/>
    </row>
    <row r="8" spans="1:11" s="10" customFormat="1" ht="13.8">
      <c r="A8" s="418" t="s">
        <v>604</v>
      </c>
      <c r="B8" s="418"/>
      <c r="C8" s="55"/>
      <c r="D8" s="46"/>
      <c r="E8" s="238"/>
      <c r="F8" s="238"/>
      <c r="G8" s="238"/>
      <c r="H8" s="35"/>
      <c r="I8" s="46"/>
      <c r="J8" s="46"/>
      <c r="K8" s="239"/>
    </row>
    <row r="9" spans="1:11" ht="13.8">
      <c r="A9" s="51"/>
      <c r="B9" s="51"/>
      <c r="C9" s="57"/>
      <c r="D9" s="46"/>
      <c r="E9" s="238"/>
      <c r="F9" s="238"/>
      <c r="G9" s="238"/>
      <c r="H9" s="35"/>
      <c r="I9" s="46"/>
      <c r="J9" s="46"/>
      <c r="K9" s="22"/>
    </row>
    <row r="10" spans="1:11" ht="13.8">
      <c r="A10" s="112" t="s">
        <v>15</v>
      </c>
      <c r="B10" s="112" t="s">
        <v>16</v>
      </c>
      <c r="C10" s="57"/>
      <c r="D10" s="46"/>
      <c r="E10" s="46"/>
      <c r="F10" s="46"/>
      <c r="G10" s="46"/>
      <c r="H10" s="46"/>
      <c r="I10" s="46"/>
      <c r="J10" s="46"/>
      <c r="K10" s="22"/>
    </row>
    <row r="11" spans="1:11" ht="22.5" customHeight="1">
      <c r="A11" s="113" t="s">
        <v>11</v>
      </c>
      <c r="B11" s="114">
        <v>1.4999999999999999E-2</v>
      </c>
      <c r="C11" s="46"/>
      <c r="D11" s="46"/>
      <c r="E11" s="46"/>
      <c r="F11" s="46"/>
      <c r="G11" s="46"/>
      <c r="H11" s="46"/>
      <c r="I11" s="46"/>
      <c r="J11" s="46"/>
      <c r="K11" s="22"/>
    </row>
    <row r="12" spans="1:11" ht="22.5" customHeight="1">
      <c r="A12" s="113" t="s">
        <v>12</v>
      </c>
      <c r="B12" s="114">
        <v>0.01</v>
      </c>
      <c r="C12" s="46"/>
      <c r="D12" s="46"/>
      <c r="E12" s="46"/>
      <c r="F12" s="46"/>
      <c r="G12" s="46"/>
      <c r="H12" s="46"/>
      <c r="I12" s="46"/>
      <c r="J12" s="46"/>
      <c r="K12" s="22"/>
    </row>
    <row r="13" spans="1:11" ht="22.5" customHeight="1">
      <c r="A13" s="113" t="s">
        <v>13</v>
      </c>
      <c r="B13" s="114">
        <v>5.5999999999999999E-3</v>
      </c>
      <c r="C13" s="46"/>
      <c r="D13" s="46"/>
      <c r="E13" s="238"/>
      <c r="F13" s="238"/>
      <c r="G13" s="238"/>
      <c r="H13" s="35"/>
      <c r="I13" s="46"/>
      <c r="J13" s="46"/>
      <c r="K13" s="22"/>
    </row>
    <row r="14" spans="1:11" ht="22.5" customHeight="1">
      <c r="A14" s="113" t="s">
        <v>14</v>
      </c>
      <c r="B14" s="114">
        <v>3.0000000000000001E-3</v>
      </c>
      <c r="C14" s="46"/>
      <c r="D14" s="46"/>
      <c r="E14" s="46"/>
      <c r="F14" s="46"/>
      <c r="G14" s="46"/>
      <c r="H14" s="46"/>
      <c r="I14" s="46"/>
      <c r="J14" s="46"/>
      <c r="K14" s="22"/>
    </row>
    <row r="15" spans="1:11" ht="22.5" customHeight="1">
      <c r="A15" s="52"/>
      <c r="B15" s="60">
        <v>3.3600000000000005E-2</v>
      </c>
      <c r="C15" s="46"/>
      <c r="D15" s="46"/>
      <c r="E15" s="46"/>
      <c r="F15" s="46"/>
      <c r="G15" s="46"/>
      <c r="H15" s="46"/>
      <c r="I15" s="46"/>
      <c r="J15" s="46"/>
      <c r="K15" s="22"/>
    </row>
    <row r="16" spans="1:11" ht="22.5" customHeight="1">
      <c r="A16" s="52"/>
      <c r="B16" s="53"/>
      <c r="C16" s="46"/>
      <c r="D16" s="46"/>
      <c r="E16" s="46"/>
      <c r="F16" s="46"/>
      <c r="G16" s="46"/>
      <c r="H16" s="46"/>
      <c r="I16" s="46"/>
      <c r="J16" s="46"/>
    </row>
    <row r="17" spans="1:10" ht="22.5" customHeight="1">
      <c r="A17" s="112" t="s">
        <v>18</v>
      </c>
      <c r="B17" s="112" t="s">
        <v>16</v>
      </c>
      <c r="C17" s="46"/>
      <c r="D17" s="46"/>
      <c r="E17" s="46"/>
      <c r="F17" s="46"/>
      <c r="G17" s="46"/>
      <c r="H17" s="46"/>
      <c r="I17" s="46"/>
      <c r="J17" s="46"/>
    </row>
    <row r="18" spans="1:10" ht="22.5" customHeight="1">
      <c r="A18" s="113" t="s">
        <v>17</v>
      </c>
      <c r="B18" s="114">
        <v>3.5000000000000003E-2</v>
      </c>
      <c r="C18" s="46"/>
      <c r="D18" s="46"/>
      <c r="E18" s="46"/>
      <c r="F18" s="46"/>
      <c r="G18" s="46"/>
      <c r="H18" s="46"/>
      <c r="I18" s="46"/>
      <c r="J18" s="46"/>
    </row>
    <row r="19" spans="1:10" ht="22.5" customHeight="1">
      <c r="A19" s="52"/>
      <c r="B19" s="60">
        <v>3.5000000000000003E-2</v>
      </c>
      <c r="C19" s="46"/>
      <c r="D19" s="46"/>
      <c r="E19" s="46"/>
      <c r="F19" s="46"/>
      <c r="G19" s="46"/>
      <c r="H19" s="46"/>
      <c r="I19" s="46"/>
      <c r="J19" s="46"/>
    </row>
    <row r="20" spans="1:10" ht="22.5" customHeight="1">
      <c r="A20" s="52"/>
      <c r="B20" s="53"/>
      <c r="C20" s="46"/>
      <c r="D20" s="46"/>
      <c r="E20" s="46"/>
      <c r="F20" s="46"/>
      <c r="G20" s="46"/>
      <c r="H20" s="46"/>
      <c r="I20" s="46"/>
      <c r="J20" s="46"/>
    </row>
    <row r="21" spans="1:10" ht="22.5" customHeight="1">
      <c r="A21" s="112" t="s">
        <v>19</v>
      </c>
      <c r="B21" s="112" t="s">
        <v>16</v>
      </c>
      <c r="C21" s="46"/>
      <c r="D21" s="46"/>
      <c r="E21" s="46"/>
      <c r="F21" s="46"/>
      <c r="G21" s="46"/>
      <c r="H21" s="46"/>
      <c r="I21" s="46"/>
      <c r="J21" s="46"/>
    </row>
    <row r="22" spans="1:10" ht="22.5" customHeight="1">
      <c r="A22" s="113" t="s">
        <v>20</v>
      </c>
      <c r="B22" s="114">
        <v>6.4999999999999997E-3</v>
      </c>
      <c r="C22" s="46"/>
      <c r="D22" s="58"/>
      <c r="E22" s="46"/>
      <c r="F22" s="46"/>
      <c r="G22" s="46"/>
      <c r="H22" s="46"/>
      <c r="I22" s="46"/>
      <c r="J22" s="46"/>
    </row>
    <row r="23" spans="1:10" ht="22.5" customHeight="1">
      <c r="A23" s="113" t="s">
        <v>21</v>
      </c>
      <c r="B23" s="114">
        <v>0.03</v>
      </c>
      <c r="C23" s="46"/>
      <c r="D23" s="58"/>
      <c r="E23" s="46"/>
      <c r="F23" s="46"/>
      <c r="G23" s="46"/>
      <c r="H23" s="46"/>
      <c r="I23" s="46"/>
      <c r="J23" s="46"/>
    </row>
    <row r="24" spans="1:10" ht="22.5" customHeight="1">
      <c r="A24" s="113" t="s">
        <v>213</v>
      </c>
      <c r="B24" s="114">
        <v>0.02</v>
      </c>
      <c r="C24" s="46"/>
      <c r="D24" s="58"/>
      <c r="E24" s="46"/>
      <c r="F24" s="46"/>
      <c r="G24" s="46"/>
      <c r="H24" s="46"/>
      <c r="I24" s="46"/>
      <c r="J24" s="46"/>
    </row>
    <row r="25" spans="1:10" ht="22.5" customHeight="1">
      <c r="A25" s="113" t="s">
        <v>22</v>
      </c>
      <c r="B25" s="114">
        <v>4.4999999999999998E-2</v>
      </c>
      <c r="C25" s="46"/>
      <c r="D25" s="58"/>
      <c r="E25" s="46"/>
      <c r="F25" s="59"/>
      <c r="G25" s="46"/>
      <c r="H25" s="46"/>
      <c r="I25" s="46"/>
      <c r="J25" s="46"/>
    </row>
    <row r="26" spans="1:10" ht="22.5" customHeight="1">
      <c r="A26" s="52"/>
      <c r="B26" s="115">
        <v>0.10149999999999999</v>
      </c>
      <c r="C26" s="22"/>
      <c r="D26" s="22"/>
      <c r="E26" s="22"/>
      <c r="F26" s="22"/>
      <c r="G26" s="22"/>
      <c r="H26" s="22"/>
      <c r="I26" s="22"/>
      <c r="J26" s="22"/>
    </row>
    <row r="27" spans="1:10" ht="22.5" customHeight="1">
      <c r="A27" s="52"/>
      <c r="B27" s="54"/>
      <c r="C27" s="22"/>
      <c r="D27" s="22"/>
      <c r="E27" s="22"/>
      <c r="F27" s="22"/>
      <c r="G27" s="22"/>
      <c r="H27" s="22"/>
      <c r="I27" s="22"/>
      <c r="J27" s="22"/>
    </row>
    <row r="28" spans="1:10" ht="22.5" customHeight="1">
      <c r="A28" s="421" t="s">
        <v>23</v>
      </c>
      <c r="B28" s="422"/>
      <c r="C28" s="22"/>
      <c r="D28" s="22"/>
      <c r="E28" s="22"/>
      <c r="F28" s="22"/>
      <c r="G28" s="22"/>
      <c r="H28" s="22"/>
      <c r="I28" s="22"/>
      <c r="J28" s="22"/>
    </row>
    <row r="29" spans="1:10" ht="13.8">
      <c r="A29" s="52"/>
      <c r="B29" s="53"/>
      <c r="C29" s="22"/>
      <c r="D29" s="22"/>
      <c r="E29" s="22"/>
      <c r="F29" s="22"/>
      <c r="G29" s="22"/>
      <c r="H29" s="22"/>
      <c r="I29" s="22"/>
      <c r="J29" s="22"/>
    </row>
    <row r="30" spans="1:10" ht="13.8">
      <c r="A30" s="52"/>
      <c r="B30" s="53"/>
      <c r="C30" s="22"/>
      <c r="D30" s="22"/>
      <c r="E30" s="22"/>
      <c r="F30" s="22"/>
      <c r="G30" s="22"/>
      <c r="H30" s="22"/>
      <c r="I30" s="22"/>
      <c r="J30" s="22"/>
    </row>
    <row r="31" spans="1:10" ht="13.8">
      <c r="A31" s="52"/>
      <c r="B31" s="53"/>
      <c r="C31" s="22"/>
      <c r="D31" s="22"/>
      <c r="E31" s="22"/>
      <c r="F31" s="22"/>
      <c r="G31" s="22"/>
      <c r="H31" s="22"/>
      <c r="I31" s="22"/>
      <c r="J31" s="22"/>
    </row>
    <row r="32" spans="1:10" ht="13.8">
      <c r="A32" s="52"/>
      <c r="B32" s="53"/>
      <c r="C32" s="22"/>
      <c r="D32" s="22"/>
      <c r="E32" s="22"/>
      <c r="F32" s="22"/>
      <c r="G32" s="22"/>
      <c r="H32" s="22"/>
      <c r="I32" s="22"/>
      <c r="J32" s="22"/>
    </row>
    <row r="33" spans="1:9" ht="13.8">
      <c r="A33" s="112" t="s">
        <v>24</v>
      </c>
      <c r="B33" s="116">
        <v>0.19089999999999999</v>
      </c>
      <c r="C33" s="22"/>
      <c r="D33" s="22"/>
      <c r="E33" s="56"/>
      <c r="F33" s="56"/>
      <c r="G33" s="56"/>
      <c r="H33" s="35"/>
      <c r="I33" s="46"/>
    </row>
  </sheetData>
  <mergeCells count="8">
    <mergeCell ref="E4:G4"/>
    <mergeCell ref="A6:B6"/>
    <mergeCell ref="A8:B8"/>
    <mergeCell ref="A28:B28"/>
    <mergeCell ref="A1:B1"/>
    <mergeCell ref="A2:B2"/>
    <mergeCell ref="A3:B3"/>
    <mergeCell ref="A4:B4"/>
  </mergeCells>
  <pageMargins left="0.59055118110236227" right="0.19685039370078741" top="1.5748031496062993" bottom="0.98425196850393704" header="0.11811023622047245" footer="0.19685039370078741"/>
  <pageSetup paperSize="9" orientation="portrait" r:id="rId1"/>
  <headerFooter>
    <oddFooter>&amp;R&amp;P de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93cae5-f36f-4605-aa2d-dfdca9fe4cf5" xsi:nil="true"/>
    <lcf76f155ced4ddcb4097134ff3c332f xmlns="8acd5f96-3f8c-421c-a9dc-cae39ae03d80">
      <Terms xmlns="http://schemas.microsoft.com/office/infopath/2007/PartnerControls"/>
    </lcf76f155ced4ddcb4097134ff3c332f>
    <STATUS xmlns="8acd5f96-3f8c-421c-a9dc-cae39ae03d8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F153318BE923458055B5C571FD6EB9" ma:contentTypeVersion="24" ma:contentTypeDescription="Crie um novo documento." ma:contentTypeScope="" ma:versionID="23eb831dbefb63d944ee9c5f9c3e7fcd">
  <xsd:schema xmlns:xsd="http://www.w3.org/2001/XMLSchema" xmlns:xs="http://www.w3.org/2001/XMLSchema" xmlns:p="http://schemas.microsoft.com/office/2006/metadata/properties" xmlns:ns2="8acd5f96-3f8c-421c-a9dc-cae39ae03d80" xmlns:ns3="cd93cae5-f36f-4605-aa2d-dfdca9fe4cf5" targetNamespace="http://schemas.microsoft.com/office/2006/metadata/properties" ma:root="true" ma:fieldsID="1f2ea419dac650ca70303e22d30b1103" ns2:_="" ns3:_="">
    <xsd:import namespace="8acd5f96-3f8c-421c-a9dc-cae39ae03d80"/>
    <xsd:import namespace="cd93cae5-f36f-4605-aa2d-dfdca9fe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d5f96-3f8c-421c-a9dc-cae39ae03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51dc94c-0238-4bb6-afb4-b31636741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4" nillable="true" ma:displayName="STATUS" ma:format="Dropdown" ma:internalName="STATUS">
      <xsd:simpleType>
        <xsd:restriction base="dms:Choice">
          <xsd:enumeration value="Aguardando RTA"/>
          <xsd:enumeration value="PTA em Elaboração"/>
          <xsd:enumeration value="PTA Aguardando Aprovação"/>
          <xsd:enumeration value="PTA em Execução"/>
          <xsd:enumeration value="PTA Concluído"/>
          <xsd:enumeration value="PTA Suspenso"/>
          <xsd:enumeration value="PTA Cancelado Parcialmente"/>
          <xsd:enumeration value="PTA Cancelado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3cae5-f36f-4605-aa2d-dfdca9fe4cf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7de2e-1dad-470d-9590-c8819d635362}" ma:internalName="TaxCatchAll" ma:showField="CatchAllData" ma:web="cd93cae5-f36f-4605-aa2d-dfdca9fe4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AA894-5F21-454A-B8B5-7121DA78D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B1924F-5332-488E-89DD-BEED3B4431E7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acd5f96-3f8c-421c-a9dc-cae39ae03d80"/>
    <ds:schemaRef ds:uri="http://schemas.microsoft.com/office/infopath/2007/PartnerControls"/>
    <ds:schemaRef ds:uri="http://schemas.microsoft.com/office/2006/metadata/properties"/>
    <ds:schemaRef ds:uri="cd93cae5-f36f-4605-aa2d-dfdca9fe4cf5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69D795-22EA-4A31-9C35-192B88E00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cd5f96-3f8c-421c-a9dc-cae39ae03d80"/>
    <ds:schemaRef ds:uri="cd93cae5-f36f-4605-aa2d-dfdca9fe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23</vt:i4>
      </vt:variant>
    </vt:vector>
  </HeadingPairs>
  <TitlesOfParts>
    <vt:vector size="33" baseType="lpstr">
      <vt:lpstr>ITENS RELEVANCIA</vt:lpstr>
      <vt:lpstr>ORC TOTAL</vt:lpstr>
      <vt:lpstr>Resumo</vt:lpstr>
      <vt:lpstr>COMPOSIÇÃO</vt:lpstr>
      <vt:lpstr>CRONOGRAMA</vt:lpstr>
      <vt:lpstr>CURVA ABC</vt:lpstr>
      <vt:lpstr>ENC. SOCIAIS</vt:lpstr>
      <vt:lpstr>BDI GERAL</vt:lpstr>
      <vt:lpstr>BDI DIF.</vt:lpstr>
      <vt:lpstr>MAPA COTAÇÕES</vt:lpstr>
      <vt:lpstr>'BDI DIF.'!Area_de_impressao</vt:lpstr>
      <vt:lpstr>'BDI GERAL'!Area_de_impressao</vt:lpstr>
      <vt:lpstr>COMPOSIÇÃO!Area_de_impressao</vt:lpstr>
      <vt:lpstr>CRONOGRAMA!Area_de_impressao</vt:lpstr>
      <vt:lpstr>'CURVA ABC'!Area_de_impressao</vt:lpstr>
      <vt:lpstr>'ENC. SOCIAIS'!Area_de_impressao</vt:lpstr>
      <vt:lpstr>'ITENS RELEVANCIA'!Area_de_impressao</vt:lpstr>
      <vt:lpstr>'MAPA COTAÇÕES'!Area_de_impressao</vt:lpstr>
      <vt:lpstr>'ORC TOTAL'!Area_de_impressao</vt:lpstr>
      <vt:lpstr>Resumo!Area_de_impressao</vt:lpstr>
      <vt:lpstr>COTACAO</vt:lpstr>
      <vt:lpstr>COTAÇÃO_COD</vt:lpstr>
      <vt:lpstr>COTAÇÃO_DESC</vt:lpstr>
      <vt:lpstr>COTAÇÃO_UND</vt:lpstr>
      <vt:lpstr>COTAÇÃO_VLR</vt:lpstr>
      <vt:lpstr>'MAPA COTAÇÕES'!CPUSER</vt:lpstr>
      <vt:lpstr>'MAPA COTAÇÕES'!Print_Area</vt:lpstr>
      <vt:lpstr>COMPOSIÇÃO!Titulos_de_impressao</vt:lpstr>
      <vt:lpstr>CRONOGRAMA!Titulos_de_impressao</vt:lpstr>
      <vt:lpstr>'CURVA ABC'!Titulos_de_impressao</vt:lpstr>
      <vt:lpstr>'ITENS RELEVANCIA'!Titulos_de_impressao</vt:lpstr>
      <vt:lpstr>'MAPA COTAÇÕES'!Titulos_de_impressao</vt:lpstr>
      <vt:lpstr>'ORC TOTAL'!Titulos_de_impressao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Wagner Deconto</dc:creator>
  <cp:keywords/>
  <dc:description/>
  <cp:lastModifiedBy>Klynsmann</cp:lastModifiedBy>
  <cp:revision>52</cp:revision>
  <cp:lastPrinted>2026-01-24T17:03:39Z</cp:lastPrinted>
  <dcterms:created xsi:type="dcterms:W3CDTF">2012-02-24T19:16:29Z</dcterms:created>
  <dcterms:modified xsi:type="dcterms:W3CDTF">2026-01-24T17:03:45Z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0x01010000F153318BE923458055B5C571FD6EB9</vt:lpwstr>
  </property>
  <property fmtid="{D5CDD505-2E9C-101B-9397-08002B2CF9AE}" pid="3" name="MediaServiceImageTags">
    <vt:lpwstr/>
  </property>
</Properties>
</file>